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560" yWindow="560" windowWidth="19920" windowHeight="13480"/>
  </bookViews>
  <sheets>
    <sheet name="Sample Size Calculator" sheetId="8"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38" i="8" l="1"/>
  <c r="Z39" i="8"/>
  <c r="Z40" i="8"/>
  <c r="L38" i="8"/>
  <c r="L39" i="8"/>
  <c r="L43" i="8"/>
  <c r="L44" i="8"/>
  <c r="O25" i="8"/>
  <c r="Z24" i="8"/>
  <c r="Q24" i="8"/>
  <c r="S24" i="8"/>
  <c r="Z23" i="8"/>
  <c r="Q23" i="8"/>
  <c r="S23" i="8"/>
  <c r="Z22" i="8"/>
  <c r="Q22" i="8"/>
  <c r="S22" i="8"/>
  <c r="Z21" i="8"/>
  <c r="Q21" i="8"/>
  <c r="Q25" i="8"/>
  <c r="Z25" i="8"/>
  <c r="AB23" i="8"/>
  <c r="AD23" i="8"/>
  <c r="AB22" i="8"/>
  <c r="AD22" i="8"/>
  <c r="Z43" i="8"/>
  <c r="Z44" i="8"/>
  <c r="L40" i="8"/>
  <c r="AB24" i="8"/>
  <c r="AD24" i="8"/>
  <c r="S21" i="8"/>
  <c r="AB21" i="8"/>
  <c r="AD21" i="8"/>
  <c r="AB25" i="8"/>
</calcChain>
</file>

<file path=xl/comments1.xml><?xml version="1.0" encoding="utf-8"?>
<comments xmlns="http://schemas.openxmlformats.org/spreadsheetml/2006/main">
  <authors>
    <author>Joerg</author>
  </authors>
  <commentList>
    <comment ref="A4" authorId="0">
      <text>
        <r>
          <rPr>
            <b/>
            <u/>
            <sz val="8"/>
            <color indexed="81"/>
            <rFont val="Tahoma"/>
            <family val="2"/>
          </rPr>
          <t>Process</t>
        </r>
        <r>
          <rPr>
            <sz val="8"/>
            <color indexed="81"/>
            <rFont val="Tahoma"/>
          </rPr>
          <t xml:space="preserve">
- Name
- Number
- Description</t>
        </r>
      </text>
    </comment>
    <comment ref="I4" authorId="0">
      <text>
        <r>
          <rPr>
            <b/>
            <u/>
            <sz val="8"/>
            <color indexed="81"/>
            <rFont val="Tahoma"/>
            <family val="2"/>
          </rPr>
          <t>Purpose</t>
        </r>
        <r>
          <rPr>
            <sz val="8"/>
            <color indexed="81"/>
            <rFont val="Tahoma"/>
          </rPr>
          <t xml:space="preserve">
- Target
- Result</t>
        </r>
      </text>
    </comment>
    <comment ref="Q4" authorId="0">
      <text>
        <r>
          <rPr>
            <b/>
            <u/>
            <sz val="8"/>
            <color indexed="81"/>
            <rFont val="Tahoma"/>
            <family val="2"/>
          </rPr>
          <t>Reference</t>
        </r>
        <r>
          <rPr>
            <sz val="8"/>
            <color indexed="81"/>
            <rFont val="Tahoma"/>
          </rPr>
          <t xml:space="preserve">
- Document name
- Document number
- Document revision</t>
        </r>
      </text>
    </comment>
    <comment ref="Y4" authorId="0">
      <text>
        <r>
          <rPr>
            <b/>
            <u/>
            <sz val="8"/>
            <color indexed="81"/>
            <rFont val="Tahoma"/>
            <family val="2"/>
          </rPr>
          <t>Responsible</t>
        </r>
        <r>
          <rPr>
            <sz val="8"/>
            <color indexed="81"/>
            <rFont val="Tahoma"/>
          </rPr>
          <t xml:space="preserve">
- Name
- Owner</t>
        </r>
      </text>
    </comment>
    <comment ref="AE4" authorId="0">
      <text>
        <r>
          <rPr>
            <b/>
            <u/>
            <sz val="8"/>
            <color indexed="81"/>
            <rFont val="Tahoma"/>
            <family val="2"/>
          </rPr>
          <t>Date</t>
        </r>
        <r>
          <rPr>
            <sz val="8"/>
            <color indexed="81"/>
            <rFont val="Tahoma"/>
          </rPr>
          <t xml:space="preserve">
- Date released
- Document control date</t>
        </r>
      </text>
    </comment>
    <comment ref="N9" authorId="0">
      <text>
        <r>
          <rPr>
            <b/>
            <u/>
            <sz val="8"/>
            <color indexed="81"/>
            <rFont val="Tahoma"/>
            <family val="2"/>
          </rPr>
          <t>Sampling</t>
        </r>
        <r>
          <rPr>
            <sz val="8"/>
            <color indexed="81"/>
            <rFont val="Tahoma"/>
          </rPr>
          <t xml:space="preserve">
</t>
        </r>
        <r>
          <rPr>
            <b/>
            <sz val="8"/>
            <color indexed="81"/>
            <rFont val="Tahoma"/>
          </rPr>
          <t>Purpose:</t>
        </r>
        <r>
          <rPr>
            <sz val="8"/>
            <color indexed="81"/>
            <rFont val="Tahoma"/>
          </rPr>
          <t xml:space="preserve">
Gather information about a population without looking at each element (cost/time-constraints).
</t>
        </r>
        <r>
          <rPr>
            <b/>
            <sz val="8"/>
            <color indexed="81"/>
            <rFont val="Tahoma"/>
          </rPr>
          <t>Applications:</t>
        </r>
        <r>
          <rPr>
            <sz val="8"/>
            <color indexed="81"/>
            <rFont val="Tahoma"/>
          </rPr>
          <t xml:space="preserve">
1. Probability distribution modeling
2. Hypothesis testing
3. Analysis of variance (ANOVA)
4. Design of experiment (DOE)
5. Measurement system validation
6. Regression analysis
</t>
        </r>
        <r>
          <rPr>
            <b/>
            <sz val="8"/>
            <color indexed="81"/>
            <rFont val="Tahoma"/>
          </rPr>
          <t>Population:</t>
        </r>
        <r>
          <rPr>
            <sz val="8"/>
            <color indexed="81"/>
            <rFont val="Tahoma"/>
          </rPr>
          <t xml:space="preserve">
All of the units (opportunities) having information relevant to your business and research objective
Defined such that any selectedunits membership in that population is unequivocal.
It must be measurable and accessible
</t>
        </r>
        <r>
          <rPr>
            <b/>
            <sz val="8"/>
            <color indexed="81"/>
            <rFont val="Tahoma"/>
          </rPr>
          <t>Frame</t>
        </r>
        <r>
          <rPr>
            <sz val="8"/>
            <color indexed="81"/>
            <rFont val="Tahoma"/>
          </rPr>
          <t xml:space="preserve">
A list or table of individuals created by applying a definition and rules within the population
</t>
        </r>
        <r>
          <rPr>
            <b/>
            <sz val="8"/>
            <color indexed="81"/>
            <rFont val="Tahoma"/>
          </rPr>
          <t>Sample</t>
        </r>
        <r>
          <rPr>
            <sz val="8"/>
            <color indexed="81"/>
            <rFont val="Tahoma"/>
          </rPr>
          <t xml:space="preserve">
A small part of the population that is used to get information about the whole population drawn out of the frame
</t>
        </r>
        <r>
          <rPr>
            <b/>
            <sz val="8"/>
            <color indexed="81"/>
            <rFont val="Tahoma"/>
          </rPr>
          <t xml:space="preserve">Bias
</t>
        </r>
        <r>
          <rPr>
            <sz val="8"/>
            <color indexed="81"/>
            <rFont val="Tahoma"/>
          </rPr>
          <t>A systematic error caused by:
- A sample frame or sampling rules which favor some parts of the population
- Failure to contact certain individuals or refusal to respond</t>
        </r>
        <r>
          <rPr>
            <b/>
            <sz val="8"/>
            <color indexed="81"/>
            <rFont val="Tahoma"/>
          </rPr>
          <t xml:space="preserve">
</t>
        </r>
      </text>
    </comment>
    <comment ref="I11" authorId="0">
      <text>
        <r>
          <rPr>
            <b/>
            <u/>
            <sz val="8"/>
            <color indexed="81"/>
            <rFont val="Tahoma"/>
            <family val="2"/>
          </rPr>
          <t>Sample Type</t>
        </r>
        <r>
          <rPr>
            <sz val="8"/>
            <color indexed="81"/>
            <rFont val="Tahoma"/>
          </rPr>
          <t xml:space="preserve">
</t>
        </r>
        <r>
          <rPr>
            <u/>
            <sz val="8"/>
            <color indexed="81"/>
            <rFont val="Tahoma"/>
            <family val="2"/>
          </rPr>
          <t>Statistical Sample:</t>
        </r>
        <r>
          <rPr>
            <sz val="8"/>
            <color indexed="81"/>
            <rFont val="Tahoma"/>
          </rPr>
          <t xml:space="preserve">
1. Sample is selected randomly
2. Entire population is sampled
3. Sample is representative of the population
</t>
        </r>
        <r>
          <rPr>
            <u/>
            <sz val="8"/>
            <color indexed="81"/>
            <rFont val="Tahoma"/>
            <family val="2"/>
          </rPr>
          <t>Judgmental Sample:</t>
        </r>
        <r>
          <rPr>
            <sz val="8"/>
            <color indexed="81"/>
            <rFont val="Tahoma"/>
          </rPr>
          <t xml:space="preserve">
1. Sample selected based on knowledge/experience
2. Only subset of population is selected
3. Sample is assumed to be representative of the population</t>
        </r>
      </text>
    </comment>
    <comment ref="I13" authorId="0">
      <text>
        <r>
          <rPr>
            <b/>
            <u/>
            <sz val="8"/>
            <color indexed="81"/>
            <rFont val="Tahoma"/>
            <family val="2"/>
          </rPr>
          <t>Sampling Method</t>
        </r>
        <r>
          <rPr>
            <b/>
            <sz val="8"/>
            <color indexed="81"/>
            <rFont val="Tahoma"/>
          </rPr>
          <t xml:space="preserve">
</t>
        </r>
        <r>
          <rPr>
            <sz val="8"/>
            <color indexed="81"/>
            <rFont val="Tahoma"/>
          </rPr>
          <t xml:space="preserve">1. Random
2. Systematic (Purposive)
3 Stratified
</t>
        </r>
      </text>
    </comment>
    <comment ref="D16" authorId="0">
      <text>
        <r>
          <rPr>
            <b/>
            <u/>
            <sz val="8"/>
            <color indexed="81"/>
            <rFont val="Tahoma"/>
            <family val="2"/>
          </rPr>
          <t>Random Sample</t>
        </r>
        <r>
          <rPr>
            <sz val="8"/>
            <color indexed="81"/>
            <rFont val="Tahoma"/>
          </rPr>
          <t xml:space="preserve">
 is randomly selected; every item in the population has an equal chance to be included in the sample</t>
        </r>
      </text>
    </comment>
    <comment ref="I16" authorId="0">
      <text>
        <r>
          <rPr>
            <b/>
            <u/>
            <sz val="8"/>
            <color indexed="81"/>
            <rFont val="Tahoma"/>
            <family val="2"/>
          </rPr>
          <t>Systematic Sample (Purposive Sampling)</t>
        </r>
        <r>
          <rPr>
            <sz val="8"/>
            <color indexed="81"/>
            <rFont val="Tahoma"/>
          </rPr>
          <t xml:space="preserve">
samples are selected based upon pre-defined sequence. Example: each first and last unit of a shift is selected for test.</t>
        </r>
      </text>
    </comment>
    <comment ref="N16" authorId="0">
      <text>
        <r>
          <rPr>
            <b/>
            <u/>
            <sz val="8"/>
            <color indexed="81"/>
            <rFont val="Tahoma"/>
            <family val="2"/>
          </rPr>
          <t>Stratified Sample</t>
        </r>
        <r>
          <rPr>
            <sz val="8"/>
            <color indexed="81"/>
            <rFont val="Tahoma"/>
          </rPr>
          <t xml:space="preserve">
the population is segmented into several Layers/Groups/Strata and items are randomly selected within each layer (number may vary based on risk- or variation of each Strata). This method is used to reduce the overall sample size.</t>
        </r>
      </text>
    </comment>
    <comment ref="M19" authorId="0">
      <text>
        <r>
          <rPr>
            <sz val="8"/>
            <color indexed="81"/>
            <rFont val="Tahoma"/>
          </rPr>
          <t xml:space="preserve">Allocates sample-size based on risk-rank:
</t>
        </r>
        <r>
          <rPr>
            <b/>
            <sz val="8"/>
            <color indexed="81"/>
            <rFont val="Tahoma"/>
          </rPr>
          <t>High risk = large sample size</t>
        </r>
      </text>
    </comment>
    <comment ref="V19" authorId="0">
      <text>
        <r>
          <rPr>
            <sz val="8"/>
            <color indexed="81"/>
            <rFont val="Tahoma"/>
          </rPr>
          <t xml:space="preserve">Allocates sample-size based on variation:
</t>
        </r>
        <r>
          <rPr>
            <b/>
            <sz val="8"/>
            <color indexed="81"/>
            <rFont val="Tahoma"/>
          </rPr>
          <t>large variation = large sample size</t>
        </r>
      </text>
    </comment>
    <comment ref="M20" authorId="0">
      <text>
        <r>
          <rPr>
            <sz val="8"/>
            <color indexed="81"/>
            <rFont val="Tahoma"/>
          </rPr>
          <t>Name of Group (Strata)</t>
        </r>
      </text>
    </comment>
    <comment ref="O20" authorId="0">
      <text>
        <r>
          <rPr>
            <sz val="8"/>
            <color indexed="81"/>
            <rFont val="Tahoma"/>
          </rPr>
          <t>Risk ranking:
1 = lowest risk
10 = highest risk</t>
        </r>
      </text>
    </comment>
    <comment ref="Q20" authorId="0">
      <text>
        <r>
          <rPr>
            <sz val="8"/>
            <color indexed="81"/>
            <rFont val="Tahoma"/>
          </rPr>
          <t>Proportion allocated by risk-ranking</t>
        </r>
      </text>
    </comment>
    <comment ref="S20" authorId="0">
      <text>
        <r>
          <rPr>
            <sz val="8"/>
            <color indexed="81"/>
            <rFont val="Tahoma"/>
          </rPr>
          <t>Sample size per group as a function of:
a) total sample size
b) risk ranking</t>
        </r>
      </text>
    </comment>
    <comment ref="V20" authorId="0">
      <text>
        <r>
          <rPr>
            <u/>
            <sz val="8"/>
            <color indexed="81"/>
            <rFont val="Tahoma"/>
            <family val="2"/>
          </rPr>
          <t>Stratum size:</t>
        </r>
        <r>
          <rPr>
            <sz val="8"/>
            <color indexed="81"/>
            <rFont val="Tahoma"/>
          </rPr>
          <t xml:space="preserve">
Enter group size = known or estimated size of a Group/Strata within a population.
</t>
        </r>
        <r>
          <rPr>
            <u/>
            <sz val="8"/>
            <color indexed="81"/>
            <rFont val="Tahoma"/>
            <family val="2"/>
          </rPr>
          <t>Example:</t>
        </r>
        <r>
          <rPr>
            <sz val="8"/>
            <color indexed="81"/>
            <rFont val="Tahoma"/>
          </rPr>
          <t xml:space="preserve"> 
200 Mil cars total in US</t>
        </r>
        <r>
          <rPr>
            <sz val="8"/>
            <color indexed="81"/>
            <rFont val="Tahoma"/>
          </rPr>
          <t xml:space="preserve">
Strata-1: 100 Mil US-cars
Strata-2: 70 Mil Japan-cars
Strata-3: 30 Mil Europe-cars </t>
        </r>
      </text>
    </comment>
    <comment ref="X20" authorId="0">
      <text>
        <r>
          <rPr>
            <sz val="8"/>
            <color indexed="81"/>
            <rFont val="Tahoma"/>
          </rPr>
          <t>Standard deviation of the Group/Strata</t>
        </r>
      </text>
    </comment>
    <comment ref="Z20" authorId="0">
      <text>
        <r>
          <rPr>
            <sz val="8"/>
            <color indexed="81"/>
            <rFont val="Tahoma"/>
          </rPr>
          <t>Number (stratum-size) * variation (sigma)</t>
        </r>
      </text>
    </comment>
    <comment ref="AB20" authorId="0">
      <text>
        <r>
          <rPr>
            <sz val="8"/>
            <color indexed="81"/>
            <rFont val="Tahoma"/>
          </rPr>
          <t>Proportion allocated by variance. Large standard deviation = large sample size</t>
        </r>
      </text>
    </comment>
    <comment ref="AD20" authorId="0">
      <text>
        <r>
          <rPr>
            <sz val="8"/>
            <color indexed="81"/>
            <rFont val="Tahoma"/>
          </rPr>
          <t xml:space="preserve">Sample size based on:
a) total sample size
b) proportion as function of standard deviation </t>
        </r>
      </text>
    </comment>
    <comment ref="S25" authorId="0">
      <text>
        <r>
          <rPr>
            <sz val="8"/>
            <color indexed="81"/>
            <rFont val="Tahoma"/>
          </rPr>
          <t>Total sample size desired</t>
        </r>
      </text>
    </comment>
    <comment ref="I28" authorId="0">
      <text>
        <r>
          <rPr>
            <u/>
            <sz val="8"/>
            <color indexed="81"/>
            <rFont val="Tahoma"/>
            <family val="2"/>
          </rPr>
          <t>Precision:</t>
        </r>
        <r>
          <rPr>
            <sz val="8"/>
            <color indexed="81"/>
            <rFont val="Tahoma"/>
          </rPr>
          <t xml:space="preserve">
The desired precision of results or sampling error is key driver of sample size.
</t>
        </r>
        <r>
          <rPr>
            <u/>
            <sz val="8"/>
            <color indexed="81"/>
            <rFont val="Tahoma"/>
            <family val="2"/>
          </rPr>
          <t>Confidence:</t>
        </r>
        <r>
          <rPr>
            <sz val="8"/>
            <color indexed="81"/>
            <rFont val="Tahoma"/>
          </rPr>
          <t xml:space="preserve">
Confidence value determines the probability that the actual population value will be contained within the estimated interval.  </t>
        </r>
      </text>
    </comment>
    <comment ref="I30" authorId="0">
      <text>
        <r>
          <rPr>
            <u/>
            <sz val="8"/>
            <color indexed="81"/>
            <rFont val="Tahoma"/>
            <family val="2"/>
          </rPr>
          <t xml:space="preserve">Data Types
</t>
        </r>
        <r>
          <rPr>
            <sz val="8"/>
            <color indexed="81"/>
            <rFont val="Tahoma"/>
          </rPr>
          <t>a) Discrete/attribute data
b) Continuous data</t>
        </r>
      </text>
    </comment>
    <comment ref="E32" authorId="0">
      <text>
        <r>
          <rPr>
            <b/>
            <u/>
            <sz val="8"/>
            <color indexed="81"/>
            <rFont val="Tahoma"/>
            <family val="2"/>
          </rPr>
          <t>Discrete/Attribute Data</t>
        </r>
        <r>
          <rPr>
            <u/>
            <sz val="8"/>
            <color indexed="81"/>
            <rFont val="Tahoma"/>
            <family val="2"/>
          </rPr>
          <t xml:space="preserve">
Characteristic:</t>
        </r>
        <r>
          <rPr>
            <sz val="8"/>
            <color indexed="81"/>
            <rFont val="Tahoma"/>
          </rPr>
          <t xml:space="preserve">
Only discrete values are possible; variable is integer.
</t>
        </r>
        <r>
          <rPr>
            <u/>
            <sz val="8"/>
            <color indexed="81"/>
            <rFont val="Tahoma"/>
            <family val="2"/>
          </rPr>
          <t>Examples:</t>
        </r>
        <r>
          <rPr>
            <sz val="8"/>
            <color indexed="81"/>
            <rFont val="Tahoma"/>
          </rPr>
          <t xml:space="preserve">
a) binomial: yes/no, pass/fail, small/medium/large, red/green/blue, …
 b) counts: defectives, days, …</t>
        </r>
      </text>
    </comment>
    <comment ref="T32" authorId="0">
      <text>
        <r>
          <rPr>
            <b/>
            <u/>
            <sz val="8"/>
            <color indexed="81"/>
            <rFont val="Tahoma"/>
            <family val="2"/>
          </rPr>
          <t>Continuous Data</t>
        </r>
        <r>
          <rPr>
            <sz val="8"/>
            <color indexed="81"/>
            <rFont val="Tahoma"/>
          </rPr>
          <t xml:space="preserve">
</t>
        </r>
        <r>
          <rPr>
            <u/>
            <sz val="8"/>
            <color indexed="81"/>
            <rFont val="Tahoma"/>
            <family val="2"/>
          </rPr>
          <t>Characteristic:</t>
        </r>
        <r>
          <rPr>
            <sz val="8"/>
            <color indexed="81"/>
            <rFont val="Tahoma"/>
          </rPr>
          <t xml:space="preserve">
Any value is possible; variable is continuous.
</t>
        </r>
        <r>
          <rPr>
            <u/>
            <sz val="8"/>
            <color indexed="81"/>
            <rFont val="Tahoma"/>
            <family val="2"/>
          </rPr>
          <t>Examples:</t>
        </r>
        <r>
          <rPr>
            <sz val="8"/>
            <color indexed="81"/>
            <rFont val="Tahoma"/>
          </rPr>
          <t xml:space="preserve">
Temperature, Pressure,
Length, Weight, Size, …</t>
        </r>
      </text>
    </comment>
    <comment ref="C34" authorId="0">
      <text>
        <r>
          <rPr>
            <b/>
            <u/>
            <sz val="8"/>
            <color indexed="81"/>
            <rFont val="Tahoma"/>
            <family val="2"/>
          </rPr>
          <t>Estimate the Sample-Size</t>
        </r>
        <r>
          <rPr>
            <u/>
            <sz val="8"/>
            <color indexed="81"/>
            <rFont val="Tahoma"/>
            <family val="2"/>
          </rPr>
          <t xml:space="preserve">
Purpose:
</t>
        </r>
        <r>
          <rPr>
            <sz val="8"/>
            <color indexed="81"/>
            <rFont val="Tahoma"/>
          </rPr>
          <t>to estimate the Proportion; used for attribute data.</t>
        </r>
        <r>
          <rPr>
            <u/>
            <sz val="8"/>
            <color indexed="81"/>
            <rFont val="Tahoma"/>
            <family val="2"/>
          </rPr>
          <t xml:space="preserve">
Example:</t>
        </r>
        <r>
          <rPr>
            <sz val="8"/>
            <color indexed="81"/>
            <rFont val="Tahoma"/>
          </rPr>
          <t xml:space="preserve">
Calculate the required sample size to estimate the proportion of failures with a sample-precision of +/-2% at 95% confidence. If the population proportion is unknown &gt;&gt;&gt; use 0.5.
</t>
        </r>
        <r>
          <rPr>
            <u/>
            <sz val="8"/>
            <color indexed="81"/>
            <rFont val="Tahoma"/>
            <family val="2"/>
          </rPr>
          <t>Results:</t>
        </r>
        <r>
          <rPr>
            <sz val="8"/>
            <color indexed="81"/>
            <rFont val="Tahoma"/>
          </rPr>
          <t xml:space="preserve">
- for infinite population: 2,401 samples.
- for finite population of 500: 414 samples.</t>
        </r>
      </text>
    </comment>
    <comment ref="Q34" authorId="0">
      <text>
        <r>
          <rPr>
            <b/>
            <u/>
            <sz val="8"/>
            <color indexed="81"/>
            <rFont val="Tahoma"/>
            <family val="2"/>
          </rPr>
          <t>Estimate the Sample-Size</t>
        </r>
        <r>
          <rPr>
            <sz val="8"/>
            <color indexed="81"/>
            <rFont val="Tahoma"/>
          </rPr>
          <t xml:space="preserve">
</t>
        </r>
        <r>
          <rPr>
            <u/>
            <sz val="8"/>
            <color indexed="81"/>
            <rFont val="Tahoma"/>
            <family val="2"/>
          </rPr>
          <t>Purpose:</t>
        </r>
        <r>
          <rPr>
            <sz val="8"/>
            <color indexed="81"/>
            <rFont val="Tahoma"/>
          </rPr>
          <t xml:space="preserve">
to estimate the Mean for continuous data.
</t>
        </r>
        <r>
          <rPr>
            <u/>
            <sz val="8"/>
            <color indexed="81"/>
            <rFont val="Tahoma"/>
            <family val="2"/>
          </rPr>
          <t>Example:</t>
        </r>
        <r>
          <rPr>
            <sz val="8"/>
            <color indexed="81"/>
            <rFont val="Tahoma"/>
          </rPr>
          <t xml:space="preserve">
Calculate the sample size needed to estimate the average price within error of $500 for a new car at 90% confidence and population standard deviation of $2,500.
</t>
        </r>
        <r>
          <rPr>
            <u/>
            <sz val="8"/>
            <color indexed="81"/>
            <rFont val="Tahoma"/>
            <family val="2"/>
          </rPr>
          <t>Results:</t>
        </r>
        <r>
          <rPr>
            <sz val="8"/>
            <color indexed="81"/>
            <rFont val="Tahoma"/>
          </rPr>
          <t xml:space="preserve">
- for infinite population: 68 samples.
- for finite population of 500: 60 samples.</t>
        </r>
      </text>
    </comment>
    <comment ref="L35" authorId="0">
      <text>
        <r>
          <rPr>
            <sz val="8"/>
            <color indexed="81"/>
            <rFont val="Tahoma"/>
          </rPr>
          <t>Estimate proportion of population. If unknown &gt;&gt;&gt; enter 0.5</t>
        </r>
      </text>
    </comment>
    <comment ref="Z35" authorId="0">
      <text>
        <r>
          <rPr>
            <sz val="8"/>
            <color indexed="81"/>
            <rFont val="Tahoma"/>
          </rPr>
          <t>Estimate proportion of population. If unknown &gt;&gt;&gt; enter 0.5</t>
        </r>
      </text>
    </comment>
    <comment ref="L36" authorId="0">
      <text>
        <r>
          <rPr>
            <u/>
            <sz val="8"/>
            <color indexed="81"/>
            <rFont val="Tahoma"/>
            <family val="2"/>
          </rPr>
          <t xml:space="preserve">Example
</t>
        </r>
        <r>
          <rPr>
            <sz val="8"/>
            <color indexed="81"/>
            <rFont val="Tahoma"/>
          </rPr>
          <t>Precision/error = +/-2%
&gt;&gt;&gt; enter 0.02</t>
        </r>
      </text>
    </comment>
    <comment ref="Z36" authorId="0">
      <text>
        <r>
          <rPr>
            <u/>
            <sz val="8"/>
            <color indexed="81"/>
            <rFont val="Tahoma"/>
            <family val="2"/>
          </rPr>
          <t xml:space="preserve">Example
</t>
        </r>
        <r>
          <rPr>
            <sz val="8"/>
            <color indexed="81"/>
            <rFont val="Tahoma"/>
          </rPr>
          <t>Precision/error = +/-2%
&gt;&gt;&gt; enter 0.02</t>
        </r>
      </text>
    </comment>
    <comment ref="L37" authorId="0">
      <text>
        <r>
          <rPr>
            <b/>
            <u/>
            <sz val="8"/>
            <color indexed="81"/>
            <rFont val="Tahoma"/>
            <family val="2"/>
          </rPr>
          <t>Confidence Level</t>
        </r>
        <r>
          <rPr>
            <sz val="8"/>
            <color indexed="81"/>
            <rFont val="Tahoma"/>
          </rPr>
          <t xml:space="preserve">
</t>
        </r>
        <r>
          <rPr>
            <u/>
            <sz val="8"/>
            <color indexed="81"/>
            <rFont val="Tahoma"/>
            <family val="2"/>
          </rPr>
          <t>Characteristics:</t>
        </r>
        <r>
          <rPr>
            <sz val="8"/>
            <color indexed="81"/>
            <rFont val="Tahoma"/>
          </rPr>
          <t xml:space="preserve">
1. High confidence requires large sample size
2. Most common value = 95%
</t>
        </r>
        <r>
          <rPr>
            <u/>
            <sz val="8"/>
            <color indexed="81"/>
            <rFont val="Tahoma"/>
            <family val="2"/>
          </rPr>
          <t>Confidence |  Z-value @ alpha/2</t>
        </r>
        <r>
          <rPr>
            <sz val="8"/>
            <color indexed="81"/>
            <rFont val="Tahoma"/>
          </rPr>
          <t xml:space="preserve">
99% -------------------- 2.58
95% -------------------- 1.96
90% -------------------- 1.65
80% -------------------- 1.28
</t>
        </r>
      </text>
    </comment>
    <comment ref="Z37" authorId="0">
      <text>
        <r>
          <rPr>
            <b/>
            <u/>
            <sz val="8"/>
            <color indexed="81"/>
            <rFont val="Tahoma"/>
            <family val="2"/>
          </rPr>
          <t>Confidence Level</t>
        </r>
        <r>
          <rPr>
            <sz val="8"/>
            <color indexed="81"/>
            <rFont val="Tahoma"/>
          </rPr>
          <t xml:space="preserve">
</t>
        </r>
        <r>
          <rPr>
            <u/>
            <sz val="8"/>
            <color indexed="81"/>
            <rFont val="Tahoma"/>
            <family val="2"/>
          </rPr>
          <t>Characteristics:</t>
        </r>
        <r>
          <rPr>
            <sz val="8"/>
            <color indexed="81"/>
            <rFont val="Tahoma"/>
          </rPr>
          <t xml:space="preserve">
1. High confidence requires large sample size
2. Most common value = 95%
</t>
        </r>
        <r>
          <rPr>
            <u/>
            <sz val="8"/>
            <color indexed="81"/>
            <rFont val="Tahoma"/>
            <family val="2"/>
          </rPr>
          <t>ConfidLevel  |  Z-value (@ alpha/2)</t>
        </r>
        <r>
          <rPr>
            <sz val="8"/>
            <color indexed="81"/>
            <rFont val="Tahoma"/>
          </rPr>
          <t xml:space="preserve">
99% -------------------- 2.58
95% -------------------- 1.96
90% -------------------- 1.65
80% -------------------- 1.28
</t>
        </r>
      </text>
    </comment>
    <comment ref="L40" authorId="0">
      <text>
        <r>
          <rPr>
            <sz val="8"/>
            <color indexed="81"/>
            <rFont val="Tahoma"/>
          </rPr>
          <t>Sample size for infinite/unlimited population</t>
        </r>
      </text>
    </comment>
    <comment ref="Z40" authorId="0">
      <text>
        <r>
          <rPr>
            <sz val="8"/>
            <color indexed="81"/>
            <rFont val="Tahoma"/>
          </rPr>
          <t>Sample size for infinite/unlimited population</t>
        </r>
      </text>
    </comment>
    <comment ref="L44" authorId="0">
      <text>
        <r>
          <rPr>
            <sz val="8"/>
            <color indexed="81"/>
            <rFont val="Tahoma"/>
          </rPr>
          <t>Sample size for finite/limited population</t>
        </r>
      </text>
    </comment>
    <comment ref="Z44" authorId="0">
      <text>
        <r>
          <rPr>
            <sz val="8"/>
            <color indexed="81"/>
            <rFont val="Tahoma"/>
          </rPr>
          <t>Sample size for finite/limited population</t>
        </r>
      </text>
    </comment>
    <comment ref="N47" authorId="0">
      <text>
        <r>
          <rPr>
            <b/>
            <u/>
            <sz val="8"/>
            <color indexed="81"/>
            <rFont val="Tahoma"/>
            <family val="2"/>
          </rPr>
          <t>Results</t>
        </r>
        <r>
          <rPr>
            <sz val="8"/>
            <color indexed="81"/>
            <rFont val="Tahoma"/>
          </rPr>
          <t xml:space="preserve">
Sample size is required for sampling procedures, example: process controls, control charting etc </t>
        </r>
      </text>
    </comment>
  </commentList>
</comments>
</file>

<file path=xl/sharedStrings.xml><?xml version="1.0" encoding="utf-8"?>
<sst xmlns="http://schemas.openxmlformats.org/spreadsheetml/2006/main" count="57" uniqueCount="44">
  <si>
    <t>Process:</t>
  </si>
  <si>
    <t>Purpose:</t>
  </si>
  <si>
    <t>Reference:</t>
  </si>
  <si>
    <t>Responsible:</t>
  </si>
  <si>
    <t>Date:</t>
  </si>
  <si>
    <t>1. Start</t>
  </si>
  <si>
    <t>Sigma</t>
  </si>
  <si>
    <t>D</t>
  </si>
  <si>
    <t>20-SampleSize</t>
  </si>
  <si>
    <t>SAMPLE SIZE</t>
  </si>
  <si>
    <t>2. Select Sample Type</t>
  </si>
  <si>
    <t>3. Select Sampling Method</t>
  </si>
  <si>
    <t>Random</t>
  </si>
  <si>
    <t>Systematic</t>
  </si>
  <si>
    <t>Stratified</t>
  </si>
  <si>
    <t>Risk Based Allocation</t>
  </si>
  <si>
    <t>Neyman Sample Allocation</t>
  </si>
  <si>
    <t>Group</t>
  </si>
  <si>
    <t>Risk</t>
  </si>
  <si>
    <t>Prop</t>
  </si>
  <si>
    <t>Size</t>
  </si>
  <si>
    <t>Strata</t>
  </si>
  <si>
    <t>N*Sig</t>
  </si>
  <si>
    <t>A</t>
  </si>
  <si>
    <t>B</t>
  </si>
  <si>
    <t>C</t>
  </si>
  <si>
    <t>Total:</t>
  </si>
  <si>
    <t>4. Specify Precision &amp; Confidence</t>
  </si>
  <si>
    <t>5. Specify Type of Data</t>
  </si>
  <si>
    <t>Discrete / Proportion</t>
  </si>
  <si>
    <t>Continuous / Mean</t>
  </si>
  <si>
    <t>Sample Size - estimate Proportion</t>
  </si>
  <si>
    <t>Sample Size - estimate Mean</t>
  </si>
  <si>
    <t>Estimate of True Proportion</t>
  </si>
  <si>
    <t>Population Std Deviation</t>
  </si>
  <si>
    <t>Sampling Error</t>
  </si>
  <si>
    <t>Confidence Level</t>
  </si>
  <si>
    <t>Z-Value</t>
  </si>
  <si>
    <t xml:space="preserve">Calculated Sample Size </t>
  </si>
  <si>
    <t>Sample Size required</t>
  </si>
  <si>
    <t>Sample Size, finite Population</t>
  </si>
  <si>
    <t>Population Size</t>
  </si>
  <si>
    <t>Sample Size with FPC</t>
  </si>
  <si>
    <t>6.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</si>
</sst>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_);_(* \(#,##0\);_(* &quot;-&quot;??_);_(@_)"/>
  </numFmts>
  <fonts count="21" x14ac:knownFonts="1">
    <font>
      <sz val="11"/>
      <color theme="1"/>
      <name val="Calibri"/>
      <scheme val="minor"/>
    </font>
    <font>
      <u/>
      <sz val="10"/>
      <color indexed="12"/>
      <name val="Arial"/>
      <family val="2"/>
    </font>
    <font>
      <u/>
      <sz val="10"/>
      <color indexed="53"/>
      <name val="Arial"/>
      <family val="2"/>
    </font>
    <font>
      <b/>
      <sz val="10"/>
      <name val="Arial"/>
      <family val="2"/>
    </font>
    <font>
      <b/>
      <u/>
      <sz val="10"/>
      <name val="Arial"/>
      <family val="2"/>
    </font>
    <font>
      <u/>
      <sz val="8"/>
      <color indexed="22"/>
      <name val="Arial"/>
      <family val="2"/>
    </font>
    <font>
      <sz val="10"/>
      <name val="Arial"/>
      <family val="2"/>
    </font>
    <font>
      <sz val="10"/>
      <name val="Arial"/>
      <family val="2"/>
    </font>
    <font>
      <sz val="10"/>
      <color indexed="12"/>
      <name val="Arial"/>
      <family val="2"/>
    </font>
    <font>
      <sz val="10"/>
      <color indexed="20"/>
      <name val="Arial"/>
      <family val="2"/>
    </font>
    <font>
      <b/>
      <u/>
      <sz val="8"/>
      <color indexed="81"/>
      <name val="Tahoma"/>
      <family val="2"/>
    </font>
    <font>
      <sz val="8"/>
      <color indexed="81"/>
      <name val="Tahoma"/>
    </font>
    <font>
      <u/>
      <sz val="8"/>
      <color indexed="81"/>
      <name val="Tahoma"/>
      <family val="2"/>
    </font>
    <font>
      <b/>
      <sz val="8"/>
      <color indexed="81"/>
      <name val="Tahoma"/>
    </font>
    <font>
      <b/>
      <sz val="10"/>
      <color indexed="12"/>
      <name val="Arial"/>
      <family val="2"/>
    </font>
    <font>
      <sz val="9"/>
      <color indexed="9"/>
      <name val="Arial"/>
      <family val="2"/>
    </font>
    <font>
      <sz val="18"/>
      <name val="Arial"/>
      <family val="2"/>
    </font>
    <font>
      <sz val="11"/>
      <color theme="1"/>
      <name val="Calibri"/>
      <scheme val="minor"/>
    </font>
    <font>
      <b/>
      <sz val="16"/>
      <color rgb="FF3366FF"/>
      <name val="Arial"/>
      <family val="2"/>
    </font>
    <font>
      <sz val="16"/>
      <color rgb="FF3366FF"/>
      <name val="Arial"/>
      <family val="2"/>
    </font>
    <font>
      <sz val="11"/>
      <color rgb="FF3366FF"/>
      <name val="Calibri"/>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FFCC"/>
        <bgColor indexed="64"/>
      </patternFill>
    </fill>
  </fills>
  <borders count="21">
    <border>
      <left/>
      <right/>
      <top/>
      <bottom/>
      <diagonal/>
    </border>
    <border>
      <left/>
      <right/>
      <top/>
      <bottom style="medium">
        <color indexed="53"/>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top/>
      <bottom style="thin">
        <color auto="1"/>
      </bottom>
      <diagonal/>
    </border>
    <border>
      <left/>
      <right/>
      <top style="medium">
        <color indexed="53"/>
      </top>
      <bottom/>
      <diagonal/>
    </border>
    <border>
      <left style="thin">
        <color auto="1"/>
      </left>
      <right style="hair">
        <color auto="1"/>
      </right>
      <top style="thin">
        <color auto="1"/>
      </top>
      <bottom/>
      <diagonal/>
    </border>
    <border>
      <left/>
      <right style="hair">
        <color auto="1"/>
      </right>
      <top/>
      <bottom style="thin">
        <color auto="1"/>
      </bottom>
      <diagonal/>
    </border>
  </borders>
  <cellStyleXfs count="5">
    <xf numFmtId="0" fontId="0" fillId="0" borderId="0"/>
    <xf numFmtId="165" fontId="6" fillId="0" borderId="0" applyFont="0" applyFill="0" applyBorder="0" applyAlignment="0" applyProtection="0"/>
    <xf numFmtId="0" fontId="1" fillId="0" borderId="0" applyNumberFormat="0" applyFill="0" applyBorder="0" applyAlignment="0" applyProtection="0">
      <alignment vertical="top"/>
      <protection locked="0"/>
    </xf>
    <xf numFmtId="9" fontId="17" fillId="0" borderId="0" applyFont="0" applyFill="0" applyBorder="0" applyAlignment="0" applyProtection="0"/>
    <xf numFmtId="164" fontId="7" fillId="0" borderId="0" applyFont="0" applyFill="0" applyBorder="0" applyAlignment="0" applyProtection="0"/>
  </cellStyleXfs>
  <cellXfs count="135">
    <xf numFmtId="0" fontId="0" fillId="0" borderId="0" xfId="0"/>
    <xf numFmtId="0" fontId="0" fillId="2" borderId="0" xfId="0" applyFill="1" applyProtection="1">
      <protection hidden="1"/>
    </xf>
    <xf numFmtId="0" fontId="2" fillId="2" borderId="1" xfId="2" applyNumberFormat="1" applyFont="1" applyFill="1" applyBorder="1" applyAlignment="1" applyProtection="1">
      <alignment horizontal="right" vertical="top"/>
      <protection hidden="1"/>
    </xf>
    <xf numFmtId="0" fontId="0" fillId="2" borderId="0" xfId="0" applyFill="1" applyBorder="1" applyProtection="1">
      <protection hidden="1"/>
    </xf>
    <xf numFmtId="0" fontId="0" fillId="2" borderId="6" xfId="0" applyFill="1" applyBorder="1" applyProtection="1">
      <protection hidden="1"/>
    </xf>
    <xf numFmtId="0" fontId="0" fillId="2" borderId="8" xfId="0" applyFill="1" applyBorder="1" applyProtection="1">
      <protection hidden="1"/>
    </xf>
    <xf numFmtId="0" fontId="6" fillId="2" borderId="0" xfId="0" applyFont="1" applyFill="1" applyBorder="1" applyProtection="1">
      <protection hidden="1"/>
    </xf>
    <xf numFmtId="0" fontId="0" fillId="2" borderId="8" xfId="0" applyFill="1" applyBorder="1" applyAlignment="1" applyProtection="1">
      <alignment horizontal="center"/>
      <protection hidden="1"/>
    </xf>
    <xf numFmtId="0" fontId="6" fillId="2" borderId="6" xfId="0" applyFont="1" applyFill="1" applyBorder="1" applyProtection="1">
      <protection hidden="1"/>
    </xf>
    <xf numFmtId="0" fontId="6" fillId="2" borderId="8" xfId="0" applyFont="1" applyFill="1" applyBorder="1" applyProtection="1">
      <protection hidden="1"/>
    </xf>
    <xf numFmtId="0" fontId="0" fillId="2" borderId="0" xfId="0" applyFill="1" applyBorder="1" applyAlignment="1" applyProtection="1">
      <alignment horizontal="center"/>
      <protection hidden="1"/>
    </xf>
    <xf numFmtId="0" fontId="6" fillId="2" borderId="3" xfId="0" applyFont="1" applyFill="1" applyBorder="1" applyProtection="1">
      <protection hidden="1"/>
    </xf>
    <xf numFmtId="0" fontId="6" fillId="2" borderId="0" xfId="0" applyNumberFormat="1" applyFont="1" applyFill="1" applyBorder="1" applyAlignment="1" applyProtection="1">
      <alignment horizontal="right" vertical="top"/>
      <protection hidden="1"/>
    </xf>
    <xf numFmtId="0" fontId="6" fillId="2" borderId="0" xfId="0" applyFont="1" applyFill="1" applyProtection="1">
      <protection hidden="1"/>
    </xf>
    <xf numFmtId="0" fontId="15" fillId="2" borderId="0" xfId="0" applyFont="1" applyFill="1" applyBorder="1" applyAlignment="1" applyProtection="1">
      <alignment horizontal="left"/>
      <protection hidden="1"/>
    </xf>
    <xf numFmtId="0" fontId="16" fillId="2" borderId="0" xfId="0" applyFont="1" applyFill="1" applyBorder="1" applyAlignment="1" applyProtection="1">
      <protection hidden="1"/>
    </xf>
    <xf numFmtId="0" fontId="0" fillId="2" borderId="0" xfId="0" applyFill="1" applyBorder="1" applyAlignment="1" applyProtection="1">
      <alignment horizontal="left"/>
      <protection hidden="1"/>
    </xf>
    <xf numFmtId="0" fontId="0" fillId="2" borderId="0" xfId="0" applyFill="1" applyProtection="1"/>
    <xf numFmtId="0" fontId="15" fillId="2" borderId="1" xfId="0" applyFont="1" applyFill="1" applyBorder="1" applyProtection="1">
      <protection hidden="1"/>
    </xf>
    <xf numFmtId="0" fontId="16" fillId="2" borderId="1" xfId="0" applyFont="1" applyFill="1" applyBorder="1" applyAlignment="1" applyProtection="1">
      <protection hidden="1"/>
    </xf>
    <xf numFmtId="0" fontId="0" fillId="2" borderId="1" xfId="0" applyFill="1" applyBorder="1" applyAlignment="1" applyProtection="1">
      <alignment horizontal="left"/>
      <protection hidden="1"/>
    </xf>
    <xf numFmtId="0" fontId="6" fillId="2" borderId="0" xfId="0" applyFont="1" applyFill="1" applyProtection="1"/>
    <xf numFmtId="0" fontId="6" fillId="2" borderId="0" xfId="0" applyFont="1" applyFill="1" applyBorder="1" applyProtection="1"/>
    <xf numFmtId="0" fontId="6" fillId="2" borderId="9" xfId="0" applyFont="1" applyFill="1" applyBorder="1" applyProtection="1">
      <protection hidden="1"/>
    </xf>
    <xf numFmtId="0" fontId="6" fillId="2" borderId="11" xfId="0" applyFont="1" applyFill="1" applyBorder="1" applyProtection="1">
      <protection hidden="1"/>
    </xf>
    <xf numFmtId="0" fontId="6" fillId="2" borderId="10" xfId="0" applyFont="1" applyFill="1" applyBorder="1" applyProtection="1">
      <protection hidden="1"/>
    </xf>
    <xf numFmtId="0" fontId="6" fillId="2" borderId="0" xfId="0" applyFont="1" applyFill="1" applyBorder="1" applyAlignment="1" applyProtection="1">
      <protection hidden="1"/>
    </xf>
    <xf numFmtId="1" fontId="9" fillId="2" borderId="0" xfId="0" applyNumberFormat="1" applyFont="1" applyFill="1" applyBorder="1" applyAlignment="1" applyProtection="1">
      <protection hidden="1"/>
    </xf>
    <xf numFmtId="0" fontId="8" fillId="2" borderId="0" xfId="0" applyFont="1" applyFill="1" applyBorder="1" applyAlignment="1" applyProtection="1">
      <protection hidden="1"/>
    </xf>
    <xf numFmtId="0" fontId="6" fillId="2" borderId="9" xfId="0" applyFont="1" applyFill="1" applyBorder="1" applyAlignment="1" applyProtection="1">
      <protection hidden="1"/>
    </xf>
    <xf numFmtId="0" fontId="6" fillId="2" borderId="10" xfId="0" applyFont="1" applyFill="1" applyBorder="1" applyAlignment="1" applyProtection="1">
      <protection hidden="1"/>
    </xf>
    <xf numFmtId="0" fontId="6" fillId="2" borderId="3" xfId="0" applyFont="1" applyFill="1" applyBorder="1" applyAlignment="1" applyProtection="1">
      <protection hidden="1"/>
    </xf>
    <xf numFmtId="0" fontId="14" fillId="2" borderId="0" xfId="0" applyFont="1" applyFill="1" applyBorder="1" applyAlignment="1" applyProtection="1">
      <protection hidden="1"/>
    </xf>
    <xf numFmtId="0" fontId="3" fillId="2" borderId="0" xfId="0" applyFont="1" applyFill="1" applyBorder="1" applyAlignment="1" applyProtection="1">
      <alignment horizontal="center"/>
      <protection hidden="1"/>
    </xf>
    <xf numFmtId="0" fontId="0" fillId="2" borderId="0" xfId="0" applyFill="1" applyBorder="1" applyAlignment="1"/>
    <xf numFmtId="0" fontId="3" fillId="2" borderId="4" xfId="0" applyFont="1" applyFill="1" applyBorder="1" applyProtection="1">
      <protection hidden="1"/>
    </xf>
    <xf numFmtId="0" fontId="6" fillId="2" borderId="4" xfId="0" applyFont="1" applyFill="1" applyBorder="1" applyProtection="1">
      <protection hidden="1"/>
    </xf>
    <xf numFmtId="0" fontId="3" fillId="2" borderId="0" xfId="0" applyFont="1" applyFill="1" applyBorder="1" applyProtection="1">
      <protection hidden="1"/>
    </xf>
    <xf numFmtId="0" fontId="3" fillId="2" borderId="9" xfId="0" applyFont="1" applyFill="1" applyBorder="1" applyProtection="1">
      <protection hidden="1"/>
    </xf>
    <xf numFmtId="0" fontId="6" fillId="2" borderId="3" xfId="0" applyNumberFormat="1" applyFont="1" applyFill="1" applyBorder="1" applyProtection="1">
      <protection hidden="1"/>
    </xf>
    <xf numFmtId="0" fontId="3" fillId="2" borderId="4" xfId="0" applyNumberFormat="1" applyFont="1" applyFill="1" applyBorder="1" applyProtection="1">
      <protection hidden="1"/>
    </xf>
    <xf numFmtId="0" fontId="6" fillId="2" borderId="6" xfId="0" applyNumberFormat="1" applyFont="1" applyFill="1" applyBorder="1" applyProtection="1">
      <protection hidden="1"/>
    </xf>
    <xf numFmtId="0" fontId="3" fillId="2" borderId="0" xfId="0" applyNumberFormat="1" applyFont="1" applyFill="1" applyBorder="1" applyProtection="1">
      <protection hidden="1"/>
    </xf>
    <xf numFmtId="0" fontId="6" fillId="2" borderId="12" xfId="0" applyFont="1" applyFill="1" applyBorder="1" applyProtection="1">
      <protection hidden="1"/>
    </xf>
    <xf numFmtId="0" fontId="3" fillId="2" borderId="0" xfId="0" applyFont="1" applyFill="1" applyProtection="1"/>
    <xf numFmtId="0" fontId="6" fillId="4" borderId="8" xfId="0" applyFont="1" applyFill="1" applyBorder="1" applyProtection="1">
      <protection hidden="1"/>
    </xf>
    <xf numFmtId="0" fontId="3" fillId="4" borderId="9" xfId="0" applyFont="1" applyFill="1" applyBorder="1" applyProtection="1">
      <protection hidden="1"/>
    </xf>
    <xf numFmtId="0" fontId="6" fillId="4" borderId="9" xfId="0" applyFont="1" applyFill="1" applyBorder="1" applyProtection="1">
      <protection hidden="1"/>
    </xf>
    <xf numFmtId="2" fontId="6" fillId="2" borderId="4" xfId="0" applyNumberFormat="1" applyFont="1" applyFill="1" applyBorder="1" applyAlignment="1" applyProtection="1">
      <protection hidden="1"/>
    </xf>
    <xf numFmtId="0" fontId="6" fillId="0" borderId="4" xfId="0" applyFont="1" applyBorder="1" applyAlignment="1" applyProtection="1">
      <protection hidden="1"/>
    </xf>
    <xf numFmtId="0" fontId="6" fillId="0" borderId="5" xfId="0" applyFont="1" applyBorder="1" applyAlignment="1" applyProtection="1">
      <protection hidden="1"/>
    </xf>
    <xf numFmtId="2" fontId="6" fillId="2" borderId="4" xfId="0" applyNumberFormat="1" applyFont="1" applyFill="1" applyBorder="1" applyAlignment="1" applyProtection="1">
      <alignment horizontal="right"/>
      <protection hidden="1"/>
    </xf>
    <xf numFmtId="0" fontId="9" fillId="4" borderId="9" xfId="0" applyFont="1" applyFill="1" applyBorder="1" applyAlignment="1" applyProtection="1">
      <protection hidden="1"/>
    </xf>
    <xf numFmtId="0" fontId="9" fillId="4" borderId="10" xfId="0" applyFont="1" applyFill="1" applyBorder="1" applyAlignment="1" applyProtection="1">
      <protection hidden="1"/>
    </xf>
    <xf numFmtId="166" fontId="9" fillId="4" borderId="9" xfId="1" applyNumberFormat="1" applyFont="1" applyFill="1" applyBorder="1" applyAlignment="1" applyProtection="1">
      <alignment horizontal="right"/>
      <protection hidden="1"/>
    </xf>
    <xf numFmtId="0" fontId="3" fillId="3" borderId="11" xfId="0" applyFont="1" applyFill="1" applyBorder="1" applyAlignment="1" applyProtection="1">
      <alignment horizontal="center"/>
      <protection hidden="1"/>
    </xf>
    <xf numFmtId="0" fontId="0" fillId="0" borderId="2" xfId="0" applyBorder="1" applyAlignment="1" applyProtection="1">
      <protection hidden="1"/>
    </xf>
    <xf numFmtId="0" fontId="0" fillId="0" borderId="12" xfId="0" applyBorder="1" applyAlignment="1" applyProtection="1">
      <protection hidden="1"/>
    </xf>
    <xf numFmtId="166" fontId="9" fillId="2" borderId="0" xfId="1" applyNumberFormat="1" applyFont="1" applyFill="1" applyBorder="1" applyAlignment="1" applyProtection="1">
      <protection hidden="1"/>
    </xf>
    <xf numFmtId="0" fontId="9" fillId="0" borderId="0" xfId="0" applyFont="1" applyAlignment="1" applyProtection="1">
      <protection hidden="1"/>
    </xf>
    <xf numFmtId="0" fontId="9" fillId="0" borderId="7" xfId="0" applyFont="1" applyBorder="1" applyAlignment="1" applyProtection="1">
      <protection hidden="1"/>
    </xf>
    <xf numFmtId="166" fontId="9" fillId="2" borderId="9" xfId="1" applyNumberFormat="1" applyFont="1" applyFill="1" applyBorder="1" applyAlignment="1" applyProtection="1">
      <alignment horizontal="right"/>
      <protection hidden="1"/>
    </xf>
    <xf numFmtId="0" fontId="9" fillId="0" borderId="9" xfId="0" applyFont="1" applyBorder="1" applyAlignment="1" applyProtection="1">
      <protection hidden="1"/>
    </xf>
    <xf numFmtId="0" fontId="9" fillId="0" borderId="10" xfId="0" applyFont="1" applyBorder="1" applyAlignment="1" applyProtection="1">
      <protection hidden="1"/>
    </xf>
    <xf numFmtId="0" fontId="3" fillId="3" borderId="11" xfId="0" applyFont="1" applyFill="1" applyBorder="1" applyAlignment="1" applyProtection="1">
      <alignment horizontal="left"/>
      <protection hidden="1"/>
    </xf>
    <xf numFmtId="0" fontId="0" fillId="3" borderId="2" xfId="0" applyFill="1" applyBorder="1" applyAlignment="1" applyProtection="1">
      <protection hidden="1"/>
    </xf>
    <xf numFmtId="0" fontId="0" fillId="3" borderId="12" xfId="0" applyFill="1" applyBorder="1" applyAlignment="1" applyProtection="1">
      <protection hidden="1"/>
    </xf>
    <xf numFmtId="0" fontId="0" fillId="0" borderId="2" xfId="0" applyBorder="1" applyAlignment="1" applyProtection="1">
      <alignment horizontal="left"/>
      <protection hidden="1"/>
    </xf>
    <xf numFmtId="0" fontId="0" fillId="0" borderId="12" xfId="0" applyBorder="1" applyAlignment="1" applyProtection="1">
      <alignment horizontal="left"/>
      <protection hidden="1"/>
    </xf>
    <xf numFmtId="3" fontId="8" fillId="2" borderId="4" xfId="0" applyNumberFormat="1" applyFont="1" applyFill="1" applyBorder="1" applyAlignment="1" applyProtection="1">
      <protection locked="0" hidden="1"/>
    </xf>
    <xf numFmtId="0" fontId="6" fillId="2" borderId="4" xfId="0" applyFont="1" applyFill="1" applyBorder="1" applyAlignment="1" applyProtection="1">
      <protection locked="0" hidden="1"/>
    </xf>
    <xf numFmtId="0" fontId="6" fillId="2" borderId="5" xfId="0" applyFont="1" applyFill="1" applyBorder="1" applyAlignment="1" applyProtection="1">
      <protection locked="0" hidden="1"/>
    </xf>
    <xf numFmtId="166" fontId="8" fillId="2" borderId="0" xfId="1" applyNumberFormat="1" applyFont="1" applyFill="1" applyBorder="1" applyAlignment="1" applyProtection="1">
      <alignment horizontal="right"/>
      <protection locked="0" hidden="1"/>
    </xf>
    <xf numFmtId="0" fontId="6" fillId="2" borderId="0" xfId="0" applyFont="1" applyFill="1" applyBorder="1" applyAlignment="1" applyProtection="1">
      <protection locked="0" hidden="1"/>
    </xf>
    <xf numFmtId="0" fontId="6" fillId="2" borderId="7" xfId="0" applyFont="1" applyFill="1" applyBorder="1" applyAlignment="1" applyProtection="1">
      <protection locked="0" hidden="1"/>
    </xf>
    <xf numFmtId="9" fontId="8" fillId="2" borderId="9" xfId="3" applyFont="1" applyFill="1" applyBorder="1" applyAlignment="1" applyProtection="1">
      <protection locked="0" hidden="1"/>
    </xf>
    <xf numFmtId="0" fontId="6" fillId="2" borderId="9" xfId="0" applyFont="1" applyFill="1" applyBorder="1" applyAlignment="1" applyProtection="1">
      <protection locked="0" hidden="1"/>
    </xf>
    <xf numFmtId="0" fontId="6" fillId="2" borderId="10" xfId="0" applyFont="1" applyFill="1" applyBorder="1" applyAlignment="1" applyProtection="1">
      <protection locked="0" hidden="1"/>
    </xf>
    <xf numFmtId="0" fontId="6" fillId="2" borderId="0" xfId="0" applyFont="1" applyFill="1" applyBorder="1" applyAlignment="1" applyProtection="1">
      <protection hidden="1"/>
    </xf>
    <xf numFmtId="0" fontId="6" fillId="0" borderId="0" xfId="0" applyFont="1" applyAlignment="1" applyProtection="1">
      <protection hidden="1"/>
    </xf>
    <xf numFmtId="0" fontId="6" fillId="0" borderId="7" xfId="0" applyFont="1" applyBorder="1" applyAlignment="1" applyProtection="1">
      <protection hidden="1"/>
    </xf>
    <xf numFmtId="0" fontId="6" fillId="2" borderId="4"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6" fillId="0" borderId="0" xfId="0" applyFont="1" applyBorder="1" applyAlignment="1" applyProtection="1">
      <protection hidden="1"/>
    </xf>
    <xf numFmtId="0" fontId="0" fillId="3" borderId="2" xfId="0" applyFill="1" applyBorder="1" applyAlignment="1" applyProtection="1">
      <alignment horizontal="left"/>
      <protection hidden="1"/>
    </xf>
    <xf numFmtId="0" fontId="0" fillId="3" borderId="12" xfId="0" applyFill="1" applyBorder="1" applyAlignment="1" applyProtection="1">
      <alignment horizontal="left"/>
      <protection hidden="1"/>
    </xf>
    <xf numFmtId="0" fontId="8" fillId="2" borderId="4" xfId="0" applyFont="1" applyFill="1" applyBorder="1" applyAlignment="1" applyProtection="1">
      <protection locked="0" hidden="1"/>
    </xf>
    <xf numFmtId="0" fontId="8" fillId="2" borderId="0" xfId="0" applyFont="1" applyFill="1" applyBorder="1" applyAlignment="1" applyProtection="1">
      <protection locked="0" hidden="1"/>
    </xf>
    <xf numFmtId="0" fontId="6" fillId="2" borderId="2" xfId="0" applyFont="1" applyFill="1" applyBorder="1" applyAlignment="1" applyProtection="1">
      <protection hidden="1"/>
    </xf>
    <xf numFmtId="0" fontId="8" fillId="2" borderId="2" xfId="0" applyFont="1" applyFill="1" applyBorder="1" applyAlignment="1" applyProtection="1">
      <protection locked="0" hidden="1"/>
    </xf>
    <xf numFmtId="0" fontId="8" fillId="2" borderId="12" xfId="0" applyFont="1" applyFill="1" applyBorder="1" applyAlignment="1" applyProtection="1">
      <protection locked="0" hidden="1"/>
    </xf>
    <xf numFmtId="0" fontId="0" fillId="0" borderId="2" xfId="0" applyBorder="1" applyAlignment="1" applyProtection="1">
      <alignment horizontal="center"/>
      <protection hidden="1"/>
    </xf>
    <xf numFmtId="1" fontId="9" fillId="2" borderId="0" xfId="0" applyNumberFormat="1" applyFont="1" applyFill="1" applyBorder="1" applyAlignment="1" applyProtection="1">
      <protection hidden="1"/>
    </xf>
    <xf numFmtId="1" fontId="9" fillId="2" borderId="7" xfId="0" applyNumberFormat="1" applyFont="1" applyFill="1" applyBorder="1" applyAlignment="1" applyProtection="1">
      <protection hidden="1"/>
    </xf>
    <xf numFmtId="0" fontId="6" fillId="2" borderId="8" xfId="0" applyFont="1" applyFill="1" applyBorder="1" applyAlignment="1" applyProtection="1">
      <protection hidden="1"/>
    </xf>
    <xf numFmtId="0" fontId="6" fillId="2" borderId="9" xfId="0" applyFont="1" applyFill="1" applyBorder="1" applyAlignment="1" applyProtection="1">
      <protection hidden="1"/>
    </xf>
    <xf numFmtId="0" fontId="8" fillId="2" borderId="9" xfId="0" applyFont="1" applyFill="1" applyBorder="1" applyAlignment="1" applyProtection="1">
      <protection locked="0" hidden="1"/>
    </xf>
    <xf numFmtId="0" fontId="8" fillId="2" borderId="10" xfId="0" applyFont="1" applyFill="1" applyBorder="1" applyAlignment="1" applyProtection="1">
      <protection locked="0" hidden="1"/>
    </xf>
    <xf numFmtId="0" fontId="6" fillId="2" borderId="11" xfId="0" applyFont="1" applyFill="1" applyBorder="1" applyAlignment="1" applyProtection="1">
      <protection hidden="1"/>
    </xf>
    <xf numFmtId="0" fontId="8" fillId="2" borderId="8" xfId="0" applyFont="1" applyFill="1" applyBorder="1" applyAlignment="1" applyProtection="1">
      <protection locked="0" hidden="1"/>
    </xf>
    <xf numFmtId="1" fontId="9" fillId="2" borderId="9" xfId="0" applyNumberFormat="1" applyFont="1" applyFill="1" applyBorder="1" applyAlignment="1" applyProtection="1">
      <protection hidden="1"/>
    </xf>
    <xf numFmtId="1" fontId="9" fillId="2" borderId="10" xfId="0" applyNumberFormat="1" applyFont="1" applyFill="1" applyBorder="1" applyAlignment="1" applyProtection="1">
      <protection hidden="1"/>
    </xf>
    <xf numFmtId="0" fontId="8" fillId="2" borderId="6" xfId="0" applyFont="1" applyFill="1" applyBorder="1" applyAlignment="1" applyProtection="1">
      <protection locked="0" hidden="1"/>
    </xf>
    <xf numFmtId="0" fontId="8" fillId="2" borderId="3" xfId="0" applyFont="1" applyFill="1" applyBorder="1" applyAlignment="1" applyProtection="1">
      <protection locked="0" hidden="1"/>
    </xf>
    <xf numFmtId="0" fontId="6" fillId="2" borderId="4" xfId="0" applyFont="1" applyFill="1" applyBorder="1" applyAlignment="1" applyProtection="1">
      <protection hidden="1"/>
    </xf>
    <xf numFmtId="1" fontId="9" fillId="2" borderId="4" xfId="0" applyNumberFormat="1" applyFont="1" applyFill="1" applyBorder="1" applyAlignment="1" applyProtection="1">
      <protection hidden="1"/>
    </xf>
    <xf numFmtId="1" fontId="9" fillId="2" borderId="5" xfId="0" applyNumberFormat="1" applyFont="1" applyFill="1" applyBorder="1" applyAlignment="1" applyProtection="1">
      <protection hidden="1"/>
    </xf>
    <xf numFmtId="0" fontId="6" fillId="2" borderId="12" xfId="0" applyFont="1" applyFill="1" applyBorder="1" applyAlignment="1" applyProtection="1">
      <protection hidden="1"/>
    </xf>
    <xf numFmtId="0" fontId="0" fillId="0" borderId="12" xfId="0"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6" fillId="2" borderId="2" xfId="0" applyFont="1" applyFill="1" applyBorder="1" applyAlignment="1" applyProtection="1">
      <alignment horizontal="right"/>
      <protection hidden="1"/>
    </xf>
    <xf numFmtId="0" fontId="8" fillId="2" borderId="17" xfId="0" applyFont="1" applyFill="1" applyBorder="1" applyAlignment="1" applyProtection="1">
      <alignment vertical="top" shrinkToFit="1"/>
      <protection locked="0" hidden="1"/>
    </xf>
    <xf numFmtId="0" fontId="6" fillId="0" borderId="9" xfId="0" applyFont="1" applyBorder="1" applyAlignment="1" applyProtection="1">
      <protection locked="0" hidden="1"/>
    </xf>
    <xf numFmtId="0" fontId="6" fillId="0" borderId="20" xfId="0" applyFont="1" applyBorder="1" applyAlignment="1" applyProtection="1">
      <protection locked="0" hidden="1"/>
    </xf>
    <xf numFmtId="0" fontId="8" fillId="2" borderId="14" xfId="0" applyFont="1" applyFill="1" applyBorder="1" applyAlignment="1" applyProtection="1">
      <alignment vertical="top" shrinkToFit="1"/>
      <protection locked="0" hidden="1"/>
    </xf>
    <xf numFmtId="0" fontId="6" fillId="0" borderId="14" xfId="0" applyFont="1" applyBorder="1" applyAlignment="1" applyProtection="1">
      <protection locked="0" hidden="1"/>
    </xf>
    <xf numFmtId="0" fontId="8" fillId="0" borderId="14" xfId="0" applyFont="1" applyBorder="1" applyAlignment="1" applyProtection="1">
      <protection locked="0" hidden="1"/>
    </xf>
    <xf numFmtId="14" fontId="8" fillId="2" borderId="14" xfId="0" applyNumberFormat="1" applyFont="1" applyFill="1" applyBorder="1" applyAlignment="1" applyProtection="1">
      <alignment horizontal="left" vertical="top" shrinkToFit="1"/>
      <protection locked="0" hidden="1"/>
    </xf>
    <xf numFmtId="0" fontId="6" fillId="0" borderId="16" xfId="0" applyFont="1" applyBorder="1" applyAlignment="1" applyProtection="1">
      <protection locked="0" hidden="1"/>
    </xf>
    <xf numFmtId="0" fontId="6" fillId="2" borderId="12" xfId="0" applyFont="1" applyFill="1" applyBorder="1" applyAlignment="1" applyProtection="1">
      <alignment horizontal="right"/>
      <protection hidden="1"/>
    </xf>
    <xf numFmtId="0" fontId="18" fillId="2" borderId="0" xfId="0" applyFont="1" applyFill="1" applyBorder="1" applyAlignment="1" applyProtection="1">
      <alignment horizontal="center" vertical="center"/>
      <protection hidden="1"/>
    </xf>
    <xf numFmtId="0" fontId="19" fillId="0" borderId="0" xfId="0" applyFont="1" applyBorder="1" applyAlignment="1" applyProtection="1">
      <protection hidden="1"/>
    </xf>
    <xf numFmtId="0" fontId="20" fillId="0" borderId="0" xfId="0" applyFont="1" applyAlignment="1" applyProtection="1">
      <protection hidden="1"/>
    </xf>
    <xf numFmtId="0" fontId="19" fillId="0" borderId="1" xfId="0" applyFont="1" applyBorder="1" applyAlignment="1" applyProtection="1">
      <protection hidden="1"/>
    </xf>
    <xf numFmtId="0" fontId="20" fillId="0" borderId="1" xfId="0" applyFont="1" applyBorder="1" applyAlignment="1" applyProtection="1">
      <protection hidden="1"/>
    </xf>
    <xf numFmtId="0" fontId="1" fillId="2" borderId="18" xfId="2" applyFill="1" applyBorder="1" applyAlignment="1" applyProtection="1">
      <protection hidden="1"/>
    </xf>
    <xf numFmtId="0" fontId="1" fillId="0" borderId="18" xfId="2" applyBorder="1" applyAlignment="1" applyProtection="1"/>
    <xf numFmtId="0" fontId="5" fillId="2" borderId="18" xfId="2" applyFont="1" applyFill="1" applyBorder="1" applyAlignment="1" applyProtection="1">
      <alignment horizontal="right"/>
      <protection hidden="1"/>
    </xf>
    <xf numFmtId="0" fontId="5" fillId="0" borderId="18" xfId="2" applyFont="1" applyBorder="1" applyAlignment="1" applyProtection="1"/>
    <xf numFmtId="0" fontId="4" fillId="2" borderId="19" xfId="0" applyFont="1" applyFill="1" applyBorder="1" applyAlignment="1" applyProtection="1">
      <alignment horizontal="left"/>
      <protection hidden="1"/>
    </xf>
    <xf numFmtId="0" fontId="0" fillId="0" borderId="13" xfId="0" applyBorder="1" applyAlignment="1" applyProtection="1">
      <protection hidden="1"/>
    </xf>
    <xf numFmtId="0" fontId="4" fillId="2" borderId="13" xfId="0" applyFont="1" applyFill="1" applyBorder="1" applyAlignment="1" applyProtection="1">
      <alignment horizontal="left"/>
      <protection hidden="1"/>
    </xf>
    <xf numFmtId="0" fontId="0" fillId="0" borderId="15" xfId="0" applyBorder="1" applyAlignment="1" applyProtection="1">
      <protection hidden="1"/>
    </xf>
    <xf numFmtId="0" fontId="8" fillId="2" borderId="8" xfId="0" applyFont="1" applyFill="1" applyBorder="1" applyAlignment="1" applyProtection="1">
      <alignment horizontal="left"/>
      <protection locked="0" hidden="1"/>
    </xf>
  </cellXfs>
  <cellStyles count="5">
    <cellStyle name="Dezimal_Lean6-060602" xfId="1"/>
    <cellStyle name="Hyperlink" xfId="2" builtinId="8"/>
    <cellStyle name="Normal" xfId="0" builtinId="0"/>
    <cellStyle name="Percent" xfId="3" builtinId="5"/>
    <cellStyle name="Währung_Lean6-060602" xfId="4"/>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91"/>
  <sheetViews>
    <sheetView tabSelected="1" topLeftCell="A12" zoomScale="125" zoomScaleNormal="125" zoomScalePageLayoutView="125" workbookViewId="0">
      <selection activeCell="AL42" sqref="AL42"/>
    </sheetView>
  </sheetViews>
  <sheetFormatPr baseColWidth="10" defaultColWidth="2.83203125" defaultRowHeight="12.75" customHeight="1" x14ac:dyDescent="0"/>
  <cols>
    <col min="1" max="16384" width="2.83203125" style="17"/>
  </cols>
  <sheetData>
    <row r="1" spans="1:34" ht="12.75" customHeight="1">
      <c r="A1" s="14" t="s">
        <v>8</v>
      </c>
      <c r="B1" s="15"/>
      <c r="C1" s="15"/>
      <c r="D1" s="15"/>
      <c r="E1" s="15"/>
      <c r="F1" s="15"/>
      <c r="G1" s="3"/>
      <c r="H1" s="121" t="s">
        <v>9</v>
      </c>
      <c r="I1" s="122"/>
      <c r="J1" s="122"/>
      <c r="K1" s="122"/>
      <c r="L1" s="122"/>
      <c r="M1" s="122"/>
      <c r="N1" s="122"/>
      <c r="O1" s="122"/>
      <c r="P1" s="122"/>
      <c r="Q1" s="122"/>
      <c r="R1" s="122"/>
      <c r="S1" s="122"/>
      <c r="T1" s="122"/>
      <c r="U1" s="122"/>
      <c r="V1" s="122"/>
      <c r="W1" s="122"/>
      <c r="X1" s="122"/>
      <c r="Y1" s="122"/>
      <c r="Z1" s="122"/>
      <c r="AA1" s="123"/>
      <c r="AB1" s="16"/>
      <c r="AC1" s="16"/>
      <c r="AD1" s="16"/>
      <c r="AE1" s="3"/>
      <c r="AF1" s="3"/>
      <c r="AG1" s="3"/>
      <c r="AH1" s="12"/>
    </row>
    <row r="2" spans="1:34" ht="12.75" customHeight="1" thickBot="1">
      <c r="A2" s="18">
        <v>20</v>
      </c>
      <c r="B2" s="19"/>
      <c r="C2" s="19"/>
      <c r="D2" s="19"/>
      <c r="E2" s="19"/>
      <c r="F2" s="19"/>
      <c r="G2" s="20"/>
      <c r="H2" s="124"/>
      <c r="I2" s="124"/>
      <c r="J2" s="124"/>
      <c r="K2" s="124"/>
      <c r="L2" s="124"/>
      <c r="M2" s="124"/>
      <c r="N2" s="124"/>
      <c r="O2" s="124"/>
      <c r="P2" s="124"/>
      <c r="Q2" s="124"/>
      <c r="R2" s="124"/>
      <c r="S2" s="124"/>
      <c r="T2" s="124"/>
      <c r="U2" s="124"/>
      <c r="V2" s="124"/>
      <c r="W2" s="124"/>
      <c r="X2" s="124"/>
      <c r="Y2" s="124"/>
      <c r="Z2" s="124"/>
      <c r="AA2" s="125"/>
      <c r="AB2" s="20"/>
      <c r="AC2" s="20"/>
      <c r="AD2" s="20"/>
      <c r="AE2" s="20"/>
      <c r="AF2" s="20"/>
      <c r="AG2" s="20"/>
      <c r="AH2" s="2"/>
    </row>
    <row r="3" spans="1:34" ht="12.75" customHeight="1">
      <c r="A3" s="126"/>
      <c r="B3" s="127"/>
      <c r="C3" s="127"/>
      <c r="D3" s="127"/>
      <c r="E3" s="1"/>
      <c r="F3" s="1"/>
      <c r="G3" s="1"/>
      <c r="H3" s="1"/>
      <c r="I3" s="1"/>
      <c r="J3" s="1"/>
      <c r="K3" s="1"/>
      <c r="L3" s="1"/>
      <c r="M3" s="1"/>
      <c r="N3" s="1"/>
      <c r="O3" s="1"/>
      <c r="P3" s="1"/>
      <c r="Q3" s="1"/>
      <c r="R3" s="1"/>
      <c r="S3" s="1"/>
      <c r="T3" s="1"/>
      <c r="U3" s="1"/>
      <c r="V3" s="1"/>
      <c r="W3" s="1"/>
      <c r="X3" s="1"/>
      <c r="Y3" s="1"/>
      <c r="Z3" s="1"/>
      <c r="AA3" s="1"/>
      <c r="AB3" s="1"/>
      <c r="AC3" s="1"/>
      <c r="AD3" s="1"/>
      <c r="AE3" s="128"/>
      <c r="AF3" s="129"/>
      <c r="AG3" s="129"/>
      <c r="AH3" s="129"/>
    </row>
    <row r="4" spans="1:34" ht="12.75" customHeight="1">
      <c r="A4" s="130" t="s">
        <v>0</v>
      </c>
      <c r="B4" s="131"/>
      <c r="C4" s="131"/>
      <c r="D4" s="131"/>
      <c r="E4" s="131"/>
      <c r="F4" s="131"/>
      <c r="G4" s="131"/>
      <c r="H4" s="131"/>
      <c r="I4" s="132" t="s">
        <v>1</v>
      </c>
      <c r="J4" s="131"/>
      <c r="K4" s="131"/>
      <c r="L4" s="131"/>
      <c r="M4" s="131"/>
      <c r="N4" s="131"/>
      <c r="O4" s="131"/>
      <c r="P4" s="131"/>
      <c r="Q4" s="132" t="s">
        <v>2</v>
      </c>
      <c r="R4" s="131"/>
      <c r="S4" s="131"/>
      <c r="T4" s="131"/>
      <c r="U4" s="131"/>
      <c r="V4" s="131"/>
      <c r="W4" s="131"/>
      <c r="X4" s="131"/>
      <c r="Y4" s="132" t="s">
        <v>3</v>
      </c>
      <c r="Z4" s="131"/>
      <c r="AA4" s="131"/>
      <c r="AB4" s="131"/>
      <c r="AC4" s="131"/>
      <c r="AD4" s="131"/>
      <c r="AE4" s="132" t="s">
        <v>4</v>
      </c>
      <c r="AF4" s="132"/>
      <c r="AG4" s="131"/>
      <c r="AH4" s="133"/>
    </row>
    <row r="5" spans="1:34" ht="12.75" customHeight="1">
      <c r="A5" s="134"/>
      <c r="B5" s="113"/>
      <c r="C5" s="113"/>
      <c r="D5" s="113"/>
      <c r="E5" s="113"/>
      <c r="F5" s="113"/>
      <c r="G5" s="113"/>
      <c r="H5" s="114"/>
      <c r="I5" s="112"/>
      <c r="J5" s="113"/>
      <c r="K5" s="113"/>
      <c r="L5" s="113"/>
      <c r="M5" s="113"/>
      <c r="N5" s="113"/>
      <c r="O5" s="113"/>
      <c r="P5" s="114"/>
      <c r="Q5" s="115"/>
      <c r="R5" s="116"/>
      <c r="S5" s="116"/>
      <c r="T5" s="116"/>
      <c r="U5" s="116"/>
      <c r="V5" s="116"/>
      <c r="W5" s="116"/>
      <c r="X5" s="116"/>
      <c r="Y5" s="117"/>
      <c r="Z5" s="117"/>
      <c r="AA5" s="117"/>
      <c r="AB5" s="117"/>
      <c r="AC5" s="117"/>
      <c r="AD5" s="117"/>
      <c r="AE5" s="118"/>
      <c r="AF5" s="118"/>
      <c r="AG5" s="116"/>
      <c r="AH5" s="119"/>
    </row>
    <row r="6" spans="1:34"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2.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2.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2.75" customHeight="1">
      <c r="A9" s="1"/>
      <c r="B9" s="1"/>
      <c r="C9" s="1"/>
      <c r="D9" s="1"/>
      <c r="E9" s="1"/>
      <c r="F9" s="1"/>
      <c r="G9" s="1"/>
      <c r="H9" s="1"/>
      <c r="I9" s="1"/>
      <c r="J9" s="1"/>
      <c r="K9" s="1"/>
      <c r="L9" s="1"/>
      <c r="M9" s="1"/>
      <c r="N9" s="55" t="s">
        <v>5</v>
      </c>
      <c r="O9" s="109"/>
      <c r="P9" s="56"/>
      <c r="Q9" s="57"/>
      <c r="R9" s="1"/>
      <c r="S9" s="1"/>
      <c r="T9" s="1"/>
      <c r="U9" s="1"/>
      <c r="V9" s="1"/>
      <c r="W9" s="1"/>
      <c r="X9" s="1"/>
      <c r="Y9" s="1"/>
      <c r="Z9" s="1"/>
      <c r="AA9" s="1"/>
      <c r="AB9" s="1"/>
      <c r="AC9" s="1"/>
      <c r="AD9" s="1"/>
      <c r="AE9" s="1"/>
      <c r="AF9" s="1"/>
      <c r="AG9" s="1"/>
      <c r="AH9" s="1"/>
    </row>
    <row r="10" spans="1:34" ht="12.75" customHeight="1">
      <c r="A10" s="1"/>
      <c r="B10" s="1"/>
      <c r="C10" s="1"/>
      <c r="D10" s="1"/>
      <c r="E10" s="1"/>
      <c r="F10" s="1"/>
      <c r="G10" s="1"/>
      <c r="H10" s="1"/>
      <c r="I10" s="1"/>
      <c r="J10" s="1"/>
      <c r="K10" s="1"/>
      <c r="L10" s="1"/>
      <c r="M10" s="1"/>
      <c r="N10" s="1"/>
      <c r="O10" s="1"/>
      <c r="P10" s="4"/>
      <c r="Q10" s="1"/>
      <c r="R10" s="1"/>
      <c r="S10" s="1"/>
      <c r="T10" s="1"/>
      <c r="U10" s="1"/>
      <c r="V10" s="1"/>
      <c r="W10" s="1"/>
      <c r="X10" s="1"/>
      <c r="Y10" s="1"/>
      <c r="Z10" s="1"/>
      <c r="AA10" s="1"/>
      <c r="AB10" s="1"/>
      <c r="AC10" s="1"/>
      <c r="AD10" s="1"/>
      <c r="AE10" s="1"/>
      <c r="AF10" s="1"/>
      <c r="AG10" s="1"/>
      <c r="AH10" s="1"/>
    </row>
    <row r="11" spans="1:34" s="21" customFormat="1" ht="12.75" customHeight="1">
      <c r="A11" s="1"/>
      <c r="B11" s="1"/>
      <c r="C11" s="1"/>
      <c r="D11" s="1"/>
      <c r="E11" s="1"/>
      <c r="F11" s="1"/>
      <c r="G11" s="1"/>
      <c r="H11" s="1"/>
      <c r="I11" s="55" t="s">
        <v>10</v>
      </c>
      <c r="J11" s="91"/>
      <c r="K11" s="91"/>
      <c r="L11" s="91"/>
      <c r="M11" s="91"/>
      <c r="N11" s="91"/>
      <c r="O11" s="91"/>
      <c r="P11" s="91"/>
      <c r="Q11" s="91"/>
      <c r="R11" s="91"/>
      <c r="S11" s="91"/>
      <c r="T11" s="91"/>
      <c r="U11" s="91"/>
      <c r="V11" s="56"/>
      <c r="W11" s="57"/>
      <c r="X11" s="1"/>
      <c r="Y11" s="1"/>
      <c r="Z11" s="1"/>
      <c r="AA11" s="1"/>
      <c r="AB11" s="1"/>
      <c r="AC11" s="1"/>
      <c r="AD11" s="1"/>
      <c r="AE11" s="1"/>
      <c r="AF11" s="1"/>
      <c r="AG11" s="13"/>
      <c r="AH11" s="13"/>
    </row>
    <row r="12" spans="1:34" s="21" customFormat="1" ht="12.75" customHeight="1">
      <c r="A12" s="13"/>
      <c r="B12" s="13"/>
      <c r="C12" s="13"/>
      <c r="D12" s="13"/>
      <c r="E12" s="13"/>
      <c r="F12" s="13"/>
      <c r="G12" s="13"/>
      <c r="H12" s="13"/>
      <c r="I12" s="13"/>
      <c r="J12" s="13"/>
      <c r="K12" s="13"/>
      <c r="L12" s="13"/>
      <c r="M12" s="13"/>
      <c r="N12" s="13"/>
      <c r="O12" s="13"/>
      <c r="P12" s="8"/>
      <c r="Q12" s="13"/>
      <c r="R12" s="13"/>
      <c r="S12" s="13"/>
      <c r="T12" s="13"/>
      <c r="U12" s="13"/>
      <c r="V12" s="13"/>
      <c r="W12" s="13"/>
      <c r="X12" s="13"/>
      <c r="Y12" s="13"/>
      <c r="Z12" s="13"/>
      <c r="AA12" s="13"/>
      <c r="AB12" s="13"/>
      <c r="AC12" s="13"/>
      <c r="AD12" s="13"/>
      <c r="AE12" s="13"/>
      <c r="AF12" s="13"/>
      <c r="AG12" s="13"/>
      <c r="AH12" s="13"/>
    </row>
    <row r="13" spans="1:34" s="22" customFormat="1" ht="12.75" customHeight="1">
      <c r="A13" s="13"/>
      <c r="B13" s="13"/>
      <c r="C13" s="13"/>
      <c r="D13" s="13"/>
      <c r="E13" s="13"/>
      <c r="F13" s="13"/>
      <c r="G13" s="13"/>
      <c r="H13" s="13"/>
      <c r="I13" s="55" t="s">
        <v>11</v>
      </c>
      <c r="J13" s="91"/>
      <c r="K13" s="91"/>
      <c r="L13" s="91"/>
      <c r="M13" s="91"/>
      <c r="N13" s="91"/>
      <c r="O13" s="91"/>
      <c r="P13" s="91"/>
      <c r="Q13" s="91"/>
      <c r="R13" s="91"/>
      <c r="S13" s="91"/>
      <c r="T13" s="91"/>
      <c r="U13" s="91"/>
      <c r="V13" s="56"/>
      <c r="W13" s="57"/>
      <c r="X13" s="13"/>
      <c r="Y13" s="13"/>
      <c r="Z13" s="13"/>
      <c r="AA13" s="13"/>
      <c r="AB13" s="13"/>
      <c r="AC13" s="13"/>
      <c r="AD13" s="13"/>
      <c r="AE13" s="13"/>
      <c r="AF13" s="13"/>
      <c r="AG13" s="6"/>
      <c r="AH13" s="6"/>
    </row>
    <row r="14" spans="1:34" s="21" customFormat="1" ht="12.75" customHeight="1">
      <c r="A14" s="6"/>
      <c r="B14" s="3"/>
      <c r="C14" s="6"/>
      <c r="D14" s="6"/>
      <c r="E14" s="6"/>
      <c r="F14" s="6"/>
      <c r="G14" s="23"/>
      <c r="H14" s="23"/>
      <c r="I14" s="23"/>
      <c r="J14" s="23"/>
      <c r="K14" s="23"/>
      <c r="L14" s="23"/>
      <c r="M14" s="23"/>
      <c r="N14" s="23"/>
      <c r="O14" s="23"/>
      <c r="P14" s="8"/>
      <c r="Q14" s="6"/>
      <c r="R14" s="6"/>
      <c r="S14" s="6"/>
      <c r="T14" s="6"/>
      <c r="U14" s="6"/>
      <c r="V14" s="6"/>
      <c r="W14" s="6"/>
      <c r="X14" s="6"/>
      <c r="Y14" s="6"/>
      <c r="Z14" s="3"/>
      <c r="AA14" s="3"/>
      <c r="AB14" s="3"/>
      <c r="AC14" s="6"/>
      <c r="AD14" s="6"/>
      <c r="AE14" s="6"/>
      <c r="AF14" s="6"/>
      <c r="AG14" s="13"/>
      <c r="AH14" s="13"/>
    </row>
    <row r="15" spans="1:34" s="22" customFormat="1" ht="12.75" customHeight="1">
      <c r="A15" s="13"/>
      <c r="B15" s="13"/>
      <c r="C15" s="13"/>
      <c r="D15" s="13"/>
      <c r="E15" s="13"/>
      <c r="F15" s="11"/>
      <c r="G15" s="6"/>
      <c r="H15" s="13"/>
      <c r="I15" s="13"/>
      <c r="J15" s="13"/>
      <c r="K15" s="24"/>
      <c r="L15" s="13"/>
      <c r="M15" s="13"/>
      <c r="N15" s="13"/>
      <c r="O15" s="13"/>
      <c r="P15" s="8"/>
      <c r="Q15" s="13"/>
      <c r="R15" s="13"/>
      <c r="S15" s="13"/>
      <c r="T15" s="13"/>
      <c r="U15" s="13"/>
      <c r="V15" s="13"/>
      <c r="W15" s="13"/>
      <c r="X15" s="13"/>
      <c r="Y15" s="13"/>
      <c r="Z15" s="13"/>
      <c r="AA15" s="13"/>
      <c r="AB15" s="13"/>
      <c r="AC15" s="13"/>
      <c r="AD15" s="13"/>
      <c r="AE15" s="13"/>
      <c r="AF15" s="13"/>
      <c r="AG15" s="6"/>
      <c r="AH15" s="6"/>
    </row>
    <row r="16" spans="1:34" s="22" customFormat="1" ht="12.75" customHeight="1">
      <c r="A16" s="6"/>
      <c r="B16" s="6"/>
      <c r="C16" s="6"/>
      <c r="D16" s="55" t="s">
        <v>12</v>
      </c>
      <c r="E16" s="91"/>
      <c r="F16" s="91"/>
      <c r="G16" s="108"/>
      <c r="H16" s="6"/>
      <c r="I16" s="55" t="s">
        <v>13</v>
      </c>
      <c r="J16" s="91"/>
      <c r="K16" s="91"/>
      <c r="L16" s="108"/>
      <c r="M16" s="6"/>
      <c r="N16" s="55" t="s">
        <v>14</v>
      </c>
      <c r="O16" s="91"/>
      <c r="P16" s="91"/>
      <c r="Q16" s="108"/>
      <c r="R16" s="6"/>
      <c r="S16" s="6"/>
      <c r="T16" s="6"/>
      <c r="U16" s="6"/>
      <c r="V16" s="6"/>
      <c r="W16" s="6"/>
      <c r="X16" s="6"/>
      <c r="Y16" s="6"/>
      <c r="Z16" s="6"/>
      <c r="AA16" s="6"/>
      <c r="AB16" s="6"/>
      <c r="AC16" s="6"/>
      <c r="AD16" s="6"/>
      <c r="AE16" s="6"/>
      <c r="AF16" s="6"/>
      <c r="AG16" s="6"/>
      <c r="AH16" s="6"/>
    </row>
    <row r="17" spans="1:256" s="21" customFormat="1" ht="12.75" customHeight="1">
      <c r="A17" s="6"/>
      <c r="B17" s="6"/>
      <c r="C17" s="6"/>
      <c r="D17" s="13"/>
      <c r="E17" s="13"/>
      <c r="F17" s="8"/>
      <c r="G17" s="13"/>
      <c r="H17" s="13"/>
      <c r="I17" s="13"/>
      <c r="J17" s="13"/>
      <c r="K17" s="11"/>
      <c r="L17" s="13"/>
      <c r="M17" s="13"/>
      <c r="N17" s="13"/>
      <c r="O17" s="13"/>
      <c r="P17" s="9"/>
      <c r="Q17" s="23"/>
      <c r="R17" s="23"/>
      <c r="S17" s="23"/>
      <c r="T17" s="23"/>
      <c r="U17" s="23"/>
      <c r="V17" s="23"/>
      <c r="W17" s="23"/>
      <c r="X17" s="23"/>
      <c r="Y17" s="23"/>
      <c r="Z17" s="23"/>
      <c r="AA17" s="3"/>
      <c r="AB17" s="3"/>
      <c r="AC17" s="6"/>
      <c r="AD17" s="6"/>
      <c r="AE17" s="6"/>
      <c r="AF17" s="6"/>
      <c r="AG17" s="13"/>
      <c r="AH17" s="13"/>
    </row>
    <row r="18" spans="1:256" s="21" customFormat="1" ht="12.75" customHeight="1">
      <c r="A18" s="13"/>
      <c r="B18" s="13"/>
      <c r="C18" s="13"/>
      <c r="D18" s="13"/>
      <c r="E18" s="13"/>
      <c r="F18" s="8"/>
      <c r="G18" s="13"/>
      <c r="H18" s="13"/>
      <c r="I18" s="13"/>
      <c r="J18" s="13"/>
      <c r="K18" s="8"/>
      <c r="L18" s="13"/>
      <c r="M18" s="13"/>
      <c r="N18" s="13"/>
      <c r="O18" s="13"/>
      <c r="P18" s="9"/>
      <c r="Q18" s="13"/>
      <c r="R18" s="13"/>
      <c r="S18" s="13"/>
      <c r="T18" s="13"/>
      <c r="U18" s="13"/>
      <c r="V18" s="13"/>
      <c r="W18" s="13"/>
      <c r="X18" s="13"/>
      <c r="Y18" s="13"/>
      <c r="Z18" s="25"/>
      <c r="AA18" s="13"/>
      <c r="AB18" s="13"/>
      <c r="AC18" s="13"/>
      <c r="AD18" s="13"/>
      <c r="AE18" s="13"/>
      <c r="AF18" s="13"/>
      <c r="AG18" s="13"/>
      <c r="AH18" s="13"/>
    </row>
    <row r="19" spans="1:256" s="21" customFormat="1" ht="12.75" customHeight="1">
      <c r="A19" s="13"/>
      <c r="B19" s="13"/>
      <c r="C19" s="13"/>
      <c r="D19" s="13"/>
      <c r="E19" s="13"/>
      <c r="F19" s="8"/>
      <c r="G19" s="13"/>
      <c r="H19" s="13"/>
      <c r="I19" s="13"/>
      <c r="J19" s="13"/>
      <c r="K19" s="8"/>
      <c r="L19" s="13"/>
      <c r="M19" s="55" t="s">
        <v>15</v>
      </c>
      <c r="N19" s="109"/>
      <c r="O19" s="109"/>
      <c r="P19" s="109"/>
      <c r="Q19" s="109"/>
      <c r="R19" s="109"/>
      <c r="S19" s="109"/>
      <c r="T19" s="110"/>
      <c r="U19" s="13"/>
      <c r="V19" s="55" t="s">
        <v>16</v>
      </c>
      <c r="W19" s="109"/>
      <c r="X19" s="109"/>
      <c r="Y19" s="109"/>
      <c r="Z19" s="109"/>
      <c r="AA19" s="109"/>
      <c r="AB19" s="109"/>
      <c r="AC19" s="109"/>
      <c r="AD19" s="109"/>
      <c r="AE19" s="110"/>
      <c r="AF19" s="26"/>
      <c r="AG19" s="13"/>
      <c r="AH19" s="13"/>
    </row>
    <row r="20" spans="1:256" s="21" customFormat="1" ht="12.75" customHeight="1">
      <c r="A20" s="13"/>
      <c r="B20" s="13"/>
      <c r="C20" s="13"/>
      <c r="D20" s="13"/>
      <c r="E20" s="13"/>
      <c r="F20" s="8"/>
      <c r="G20" s="13"/>
      <c r="H20" s="13"/>
      <c r="I20" s="13"/>
      <c r="J20" s="13"/>
      <c r="K20" s="8"/>
      <c r="L20" s="13"/>
      <c r="M20" s="98" t="s">
        <v>17</v>
      </c>
      <c r="N20" s="88"/>
      <c r="O20" s="111" t="s">
        <v>18</v>
      </c>
      <c r="P20" s="111"/>
      <c r="Q20" s="111" t="s">
        <v>19</v>
      </c>
      <c r="R20" s="111"/>
      <c r="S20" s="111" t="s">
        <v>20</v>
      </c>
      <c r="T20" s="120"/>
      <c r="U20" s="13"/>
      <c r="V20" s="98" t="s">
        <v>21</v>
      </c>
      <c r="W20" s="88"/>
      <c r="X20" s="88" t="s">
        <v>6</v>
      </c>
      <c r="Y20" s="88"/>
      <c r="Z20" s="88" t="s">
        <v>22</v>
      </c>
      <c r="AA20" s="88"/>
      <c r="AB20" s="88" t="s">
        <v>19</v>
      </c>
      <c r="AC20" s="88"/>
      <c r="AD20" s="88" t="s">
        <v>20</v>
      </c>
      <c r="AE20" s="107"/>
      <c r="AF20" s="26"/>
      <c r="AG20" s="13"/>
      <c r="AH20" s="13"/>
    </row>
    <row r="21" spans="1:256" s="21" customFormat="1" ht="12.75" customHeight="1">
      <c r="A21" s="13"/>
      <c r="B21" s="13"/>
      <c r="C21" s="13"/>
      <c r="D21" s="13"/>
      <c r="E21" s="13"/>
      <c r="F21" s="8"/>
      <c r="G21" s="13"/>
      <c r="H21" s="13"/>
      <c r="I21" s="13"/>
      <c r="J21" s="13"/>
      <c r="K21" s="8"/>
      <c r="L21" s="13"/>
      <c r="M21" s="103" t="s">
        <v>23</v>
      </c>
      <c r="N21" s="86"/>
      <c r="O21" s="86">
        <v>3</v>
      </c>
      <c r="P21" s="86"/>
      <c r="Q21" s="104">
        <f>1/O$25*O21</f>
        <v>0.2</v>
      </c>
      <c r="R21" s="104"/>
      <c r="S21" s="105">
        <f>S$25*Q21</f>
        <v>23</v>
      </c>
      <c r="T21" s="106"/>
      <c r="U21" s="13"/>
      <c r="V21" s="102">
        <v>1550</v>
      </c>
      <c r="W21" s="87"/>
      <c r="X21" s="87">
        <v>5</v>
      </c>
      <c r="Y21" s="87"/>
      <c r="Z21" s="78">
        <f>V21*X21</f>
        <v>7750</v>
      </c>
      <c r="AA21" s="78"/>
      <c r="AB21" s="78">
        <f>Z21/Z$25</f>
        <v>0.5325362468219611</v>
      </c>
      <c r="AC21" s="78"/>
      <c r="AD21" s="92">
        <f>AB21*AD$25</f>
        <v>10.650724936439222</v>
      </c>
      <c r="AE21" s="93"/>
      <c r="AF21" s="27"/>
      <c r="AG21" s="13"/>
      <c r="AH21" s="13"/>
    </row>
    <row r="22" spans="1:256" s="21" customFormat="1" ht="12.75" customHeight="1">
      <c r="A22" s="13"/>
      <c r="B22" s="13"/>
      <c r="C22" s="13"/>
      <c r="D22" s="13"/>
      <c r="E22" s="13"/>
      <c r="F22" s="8"/>
      <c r="G22" s="13"/>
      <c r="H22" s="13"/>
      <c r="I22" s="13"/>
      <c r="J22" s="13"/>
      <c r="K22" s="8"/>
      <c r="L22" s="13"/>
      <c r="M22" s="102" t="s">
        <v>24</v>
      </c>
      <c r="N22" s="87"/>
      <c r="O22" s="87">
        <v>1</v>
      </c>
      <c r="P22" s="87"/>
      <c r="Q22" s="78">
        <f>1/O$25*O22</f>
        <v>6.6666666666666666E-2</v>
      </c>
      <c r="R22" s="78"/>
      <c r="S22" s="92">
        <f>S$25*Q22</f>
        <v>7.666666666666667</v>
      </c>
      <c r="T22" s="93"/>
      <c r="U22" s="13"/>
      <c r="V22" s="102">
        <v>620</v>
      </c>
      <c r="W22" s="87"/>
      <c r="X22" s="87">
        <v>4</v>
      </c>
      <c r="Y22" s="87"/>
      <c r="Z22" s="78">
        <f>V22*X22</f>
        <v>2480</v>
      </c>
      <c r="AA22" s="78"/>
      <c r="AB22" s="78">
        <f>Z22/Z$25</f>
        <v>0.17041159898302755</v>
      </c>
      <c r="AC22" s="78"/>
      <c r="AD22" s="92">
        <f>AB22*AD$25</f>
        <v>3.4082319796605507</v>
      </c>
      <c r="AE22" s="93"/>
      <c r="AF22" s="27"/>
      <c r="AG22" s="13"/>
      <c r="AH22" s="13"/>
      <c r="IV22" s="13"/>
    </row>
    <row r="23" spans="1:256" s="21" customFormat="1" ht="12.75" customHeight="1">
      <c r="A23" s="13"/>
      <c r="B23" s="13"/>
      <c r="C23" s="13"/>
      <c r="D23" s="13"/>
      <c r="E23" s="13"/>
      <c r="F23" s="8"/>
      <c r="G23" s="13"/>
      <c r="H23" s="13"/>
      <c r="I23" s="13"/>
      <c r="J23" s="13"/>
      <c r="K23" s="8"/>
      <c r="L23" s="13"/>
      <c r="M23" s="102" t="s">
        <v>25</v>
      </c>
      <c r="N23" s="87"/>
      <c r="O23" s="87">
        <v>1</v>
      </c>
      <c r="P23" s="87"/>
      <c r="Q23" s="78">
        <f>1/O$25*O23</f>
        <v>6.6666666666666666E-2</v>
      </c>
      <c r="R23" s="78"/>
      <c r="S23" s="92">
        <f>S$25*Q23</f>
        <v>7.666666666666667</v>
      </c>
      <c r="T23" s="93"/>
      <c r="U23" s="13"/>
      <c r="V23" s="102">
        <v>393</v>
      </c>
      <c r="W23" s="87"/>
      <c r="X23" s="87">
        <v>11</v>
      </c>
      <c r="Y23" s="87"/>
      <c r="Z23" s="78">
        <f>V23*X23</f>
        <v>4323</v>
      </c>
      <c r="AA23" s="78"/>
      <c r="AB23" s="78">
        <f>Z23/Z$25</f>
        <v>0.29705215419501135</v>
      </c>
      <c r="AC23" s="78"/>
      <c r="AD23" s="92">
        <f>AB23*AD$25</f>
        <v>5.9410430839002268</v>
      </c>
      <c r="AE23" s="93"/>
      <c r="AF23" s="27"/>
      <c r="AG23" s="13"/>
      <c r="AH23" s="13"/>
    </row>
    <row r="24" spans="1:256" s="21" customFormat="1" ht="12.75" customHeight="1">
      <c r="A24" s="13"/>
      <c r="B24" s="13"/>
      <c r="C24" s="13"/>
      <c r="D24" s="13"/>
      <c r="E24" s="13"/>
      <c r="F24" s="8"/>
      <c r="G24" s="13"/>
      <c r="H24" s="13"/>
      <c r="I24" s="13"/>
      <c r="J24" s="13"/>
      <c r="K24" s="8"/>
      <c r="L24" s="13"/>
      <c r="M24" s="99" t="s">
        <v>7</v>
      </c>
      <c r="N24" s="96"/>
      <c r="O24" s="96">
        <v>10</v>
      </c>
      <c r="P24" s="96"/>
      <c r="Q24" s="95">
        <f>1/O$25*O24</f>
        <v>0.66666666666666663</v>
      </c>
      <c r="R24" s="95"/>
      <c r="S24" s="100">
        <f>S$25*Q24</f>
        <v>76.666666666666657</v>
      </c>
      <c r="T24" s="101"/>
      <c r="U24" s="13"/>
      <c r="V24" s="102">
        <v>393</v>
      </c>
      <c r="W24" s="87"/>
      <c r="X24" s="87">
        <v>1</v>
      </c>
      <c r="Y24" s="87"/>
      <c r="Z24" s="78">
        <f>V24*X24</f>
        <v>393</v>
      </c>
      <c r="AA24" s="78"/>
      <c r="AB24" s="78">
        <f>Z24/Z$25</f>
        <v>2.7004741290455575E-2</v>
      </c>
      <c r="AC24" s="78"/>
      <c r="AD24" s="92">
        <f>AB24*AD$25</f>
        <v>0.5400948258091115</v>
      </c>
      <c r="AE24" s="93"/>
      <c r="AF24" s="27"/>
      <c r="AG24" s="13"/>
      <c r="AH24" s="13"/>
    </row>
    <row r="25" spans="1:256" s="21" customFormat="1" ht="12.75" customHeight="1">
      <c r="A25" s="13"/>
      <c r="B25" s="13"/>
      <c r="C25" s="13"/>
      <c r="D25" s="13"/>
      <c r="E25" s="13"/>
      <c r="F25" s="8"/>
      <c r="G25" s="13"/>
      <c r="H25" s="13"/>
      <c r="I25" s="13"/>
      <c r="J25" s="13"/>
      <c r="K25" s="8"/>
      <c r="L25" s="13"/>
      <c r="M25" s="94" t="s">
        <v>26</v>
      </c>
      <c r="N25" s="95"/>
      <c r="O25" s="95">
        <f>SUM(O21:P24)</f>
        <v>15</v>
      </c>
      <c r="P25" s="95"/>
      <c r="Q25" s="95">
        <f>SUM(Q21:R24)</f>
        <v>1</v>
      </c>
      <c r="R25" s="95"/>
      <c r="S25" s="96">
        <v>115</v>
      </c>
      <c r="T25" s="97"/>
      <c r="U25" s="13"/>
      <c r="V25" s="98" t="s">
        <v>26</v>
      </c>
      <c r="W25" s="88"/>
      <c r="X25" s="88"/>
      <c r="Y25" s="88"/>
      <c r="Z25" s="88">
        <f>SUM(Z21:AA23)</f>
        <v>14553</v>
      </c>
      <c r="AA25" s="88"/>
      <c r="AB25" s="88">
        <f>SUM(AB21:AC23)</f>
        <v>1</v>
      </c>
      <c r="AC25" s="88"/>
      <c r="AD25" s="89">
        <v>20</v>
      </c>
      <c r="AE25" s="90"/>
      <c r="AF25" s="28"/>
      <c r="AG25" s="13"/>
      <c r="AH25" s="13"/>
    </row>
    <row r="26" spans="1:256" s="21" customFormat="1" ht="12.75" customHeight="1">
      <c r="A26" s="13"/>
      <c r="B26" s="13"/>
      <c r="C26" s="13"/>
      <c r="D26" s="13"/>
      <c r="E26" s="13"/>
      <c r="F26" s="9"/>
      <c r="G26" s="23"/>
      <c r="H26" s="23"/>
      <c r="I26" s="23"/>
      <c r="J26" s="23"/>
      <c r="K26" s="9"/>
      <c r="L26" s="23"/>
      <c r="M26" s="29"/>
      <c r="N26" s="29"/>
      <c r="O26" s="30"/>
      <c r="P26" s="24"/>
      <c r="Q26" s="23"/>
      <c r="R26" s="23"/>
      <c r="S26" s="23"/>
      <c r="T26" s="23"/>
      <c r="U26" s="23"/>
      <c r="V26" s="23"/>
      <c r="W26" s="23"/>
      <c r="X26" s="23"/>
      <c r="Y26" s="23"/>
      <c r="Z26" s="23"/>
      <c r="AA26" s="31"/>
      <c r="AB26" s="26"/>
      <c r="AC26" s="32"/>
      <c r="AD26" s="32"/>
      <c r="AE26" s="13"/>
      <c r="AF26" s="13"/>
      <c r="AG26" s="13"/>
      <c r="AH26" s="13"/>
    </row>
    <row r="27" spans="1:256" s="21" customFormat="1" ht="12.75" customHeight="1">
      <c r="A27" s="13"/>
      <c r="B27" s="13"/>
      <c r="C27" s="13"/>
      <c r="D27" s="13"/>
      <c r="E27" s="13"/>
      <c r="F27" s="6"/>
      <c r="G27" s="6"/>
      <c r="H27" s="6"/>
      <c r="I27" s="6"/>
      <c r="J27" s="6"/>
      <c r="K27" s="6"/>
      <c r="L27" s="13"/>
      <c r="M27" s="26"/>
      <c r="N27" s="26"/>
      <c r="O27" s="26"/>
      <c r="P27" s="31"/>
      <c r="Q27" s="26"/>
      <c r="R27" s="26"/>
      <c r="S27" s="32"/>
      <c r="T27" s="32"/>
      <c r="U27" s="6"/>
      <c r="V27" s="26"/>
      <c r="W27" s="26"/>
      <c r="X27" s="26"/>
      <c r="Y27" s="26"/>
      <c r="Z27" s="26"/>
      <c r="AA27" s="26"/>
      <c r="AB27" s="26"/>
      <c r="AC27" s="32"/>
      <c r="AD27" s="32"/>
      <c r="AE27" s="13"/>
      <c r="AF27" s="13"/>
      <c r="AG27" s="13"/>
      <c r="AH27" s="13"/>
    </row>
    <row r="28" spans="1:256" s="21" customFormat="1" ht="12.75" customHeight="1">
      <c r="A28" s="13"/>
      <c r="B28" s="13"/>
      <c r="C28" s="13"/>
      <c r="D28" s="13"/>
      <c r="E28" s="13"/>
      <c r="F28" s="13"/>
      <c r="G28" s="13"/>
      <c r="H28" s="13"/>
      <c r="I28" s="55" t="s">
        <v>27</v>
      </c>
      <c r="J28" s="91"/>
      <c r="K28" s="91"/>
      <c r="L28" s="91"/>
      <c r="M28" s="91"/>
      <c r="N28" s="91"/>
      <c r="O28" s="91"/>
      <c r="P28" s="91"/>
      <c r="Q28" s="91"/>
      <c r="R28" s="91"/>
      <c r="S28" s="91"/>
      <c r="T28" s="91"/>
      <c r="U28" s="91"/>
      <c r="V28" s="56"/>
      <c r="W28" s="57"/>
      <c r="X28" s="13"/>
      <c r="Y28" s="13"/>
      <c r="Z28" s="13"/>
      <c r="AA28" s="13"/>
      <c r="AB28" s="13"/>
      <c r="AC28" s="13"/>
      <c r="AD28" s="13"/>
      <c r="AE28" s="13"/>
      <c r="AF28" s="13"/>
      <c r="AG28" s="13"/>
      <c r="AH28" s="33"/>
      <c r="AI28" s="34"/>
      <c r="AJ28" s="34"/>
    </row>
    <row r="29" spans="1:256" s="21" customFormat="1" ht="12.75" customHeight="1">
      <c r="A29" s="13"/>
      <c r="B29" s="13"/>
      <c r="C29" s="13"/>
      <c r="D29" s="13"/>
      <c r="E29" s="33"/>
      <c r="F29" s="10"/>
      <c r="G29" s="10"/>
      <c r="H29" s="10"/>
      <c r="I29" s="10"/>
      <c r="J29" s="10"/>
      <c r="K29" s="10"/>
      <c r="L29" s="10"/>
      <c r="M29" s="10"/>
      <c r="N29" s="10"/>
      <c r="O29" s="10"/>
      <c r="P29" s="7"/>
      <c r="Q29" s="10"/>
      <c r="R29" s="13"/>
      <c r="S29" s="13"/>
      <c r="T29" s="13"/>
      <c r="U29" s="13"/>
      <c r="V29" s="13"/>
      <c r="W29" s="13"/>
      <c r="X29" s="13"/>
      <c r="Y29" s="13"/>
      <c r="Z29" s="13"/>
      <c r="AA29" s="13"/>
      <c r="AB29" s="13"/>
      <c r="AC29" s="13"/>
      <c r="AD29" s="13"/>
      <c r="AE29" s="13"/>
      <c r="AF29" s="13"/>
      <c r="AG29" s="13"/>
      <c r="AH29" s="33"/>
    </row>
    <row r="30" spans="1:256" s="21" customFormat="1" ht="12.75" customHeight="1">
      <c r="A30" s="13"/>
      <c r="B30" s="13"/>
      <c r="C30" s="13"/>
      <c r="D30" s="13"/>
      <c r="E30" s="13"/>
      <c r="F30" s="13"/>
      <c r="G30" s="13"/>
      <c r="H30" s="13"/>
      <c r="I30" s="55" t="s">
        <v>28</v>
      </c>
      <c r="J30" s="91"/>
      <c r="K30" s="91"/>
      <c r="L30" s="91"/>
      <c r="M30" s="91"/>
      <c r="N30" s="91"/>
      <c r="O30" s="91"/>
      <c r="P30" s="91"/>
      <c r="Q30" s="91"/>
      <c r="R30" s="91"/>
      <c r="S30" s="91"/>
      <c r="T30" s="91"/>
      <c r="U30" s="91"/>
      <c r="V30" s="56"/>
      <c r="W30" s="57"/>
      <c r="X30" s="13"/>
      <c r="Y30" s="13"/>
      <c r="Z30" s="13"/>
      <c r="AA30" s="13"/>
      <c r="AB30" s="13"/>
      <c r="AC30" s="13"/>
      <c r="AD30" s="13"/>
      <c r="AE30" s="13"/>
      <c r="AF30" s="13"/>
      <c r="AG30" s="13"/>
      <c r="AH30" s="13"/>
    </row>
    <row r="31" spans="1:256" s="21" customFormat="1" ht="12.75" customHeight="1">
      <c r="A31" s="13"/>
      <c r="B31" s="13"/>
      <c r="C31" s="13"/>
      <c r="D31" s="13"/>
      <c r="E31" s="1"/>
      <c r="F31" s="1"/>
      <c r="G31" s="1"/>
      <c r="H31" s="1"/>
      <c r="I31" s="4"/>
      <c r="J31" s="1"/>
      <c r="K31" s="1"/>
      <c r="L31" s="1"/>
      <c r="M31" s="1"/>
      <c r="N31" s="1"/>
      <c r="O31" s="1"/>
      <c r="P31" s="1"/>
      <c r="Q31" s="13"/>
      <c r="R31" s="13"/>
      <c r="S31" s="13"/>
      <c r="T31" s="1"/>
      <c r="U31" s="1"/>
      <c r="V31" s="13"/>
      <c r="W31" s="13"/>
      <c r="X31" s="4"/>
      <c r="Y31" s="1"/>
      <c r="Z31" s="13"/>
      <c r="AA31" s="13"/>
      <c r="AB31" s="13"/>
      <c r="AC31" s="13"/>
      <c r="AD31" s="13"/>
      <c r="AE31" s="13"/>
      <c r="AF31" s="13"/>
      <c r="AG31" s="13"/>
      <c r="AH31" s="13"/>
    </row>
    <row r="32" spans="1:256" s="21" customFormat="1" ht="12.75" customHeight="1">
      <c r="A32" s="13"/>
      <c r="B32" s="13"/>
      <c r="C32" s="13"/>
      <c r="D32" s="13"/>
      <c r="E32" s="55" t="s">
        <v>29</v>
      </c>
      <c r="F32" s="56"/>
      <c r="G32" s="56"/>
      <c r="H32" s="56"/>
      <c r="I32" s="56"/>
      <c r="J32" s="56"/>
      <c r="K32" s="57"/>
      <c r="L32" s="1"/>
      <c r="M32" s="1"/>
      <c r="N32" s="13"/>
      <c r="O32" s="1"/>
      <c r="P32" s="1"/>
      <c r="Q32" s="13"/>
      <c r="R32" s="13"/>
      <c r="S32" s="13"/>
      <c r="T32" s="55" t="s">
        <v>30</v>
      </c>
      <c r="U32" s="56"/>
      <c r="V32" s="56"/>
      <c r="W32" s="56"/>
      <c r="X32" s="56"/>
      <c r="Y32" s="56"/>
      <c r="Z32" s="57"/>
      <c r="AA32" s="13"/>
      <c r="AB32" s="13"/>
      <c r="AC32" s="13"/>
      <c r="AD32" s="13"/>
      <c r="AE32" s="13"/>
      <c r="AF32" s="13"/>
      <c r="AG32" s="13"/>
      <c r="AH32" s="13"/>
    </row>
    <row r="33" spans="1:34" s="21" customFormat="1" ht="12.75" customHeight="1">
      <c r="A33" s="13"/>
      <c r="B33" s="13"/>
      <c r="C33" s="13"/>
      <c r="D33" s="13"/>
      <c r="E33" s="1"/>
      <c r="F33" s="1"/>
      <c r="G33" s="1"/>
      <c r="H33" s="1"/>
      <c r="I33" s="5"/>
      <c r="J33" s="1"/>
      <c r="K33" s="1"/>
      <c r="L33" s="1"/>
      <c r="M33" s="1"/>
      <c r="N33" s="13"/>
      <c r="O33" s="1"/>
      <c r="P33" s="1"/>
      <c r="Q33" s="13"/>
      <c r="R33" s="13"/>
      <c r="S33" s="13"/>
      <c r="T33" s="1"/>
      <c r="U33" s="1"/>
      <c r="V33" s="1"/>
      <c r="W33" s="1"/>
      <c r="X33" s="5"/>
      <c r="Y33" s="1"/>
      <c r="Z33" s="1"/>
      <c r="AA33" s="13"/>
      <c r="AB33" s="13"/>
      <c r="AC33" s="13"/>
      <c r="AD33" s="13"/>
      <c r="AE33" s="13"/>
      <c r="AF33" s="13"/>
      <c r="AG33" s="13"/>
      <c r="AH33" s="13"/>
    </row>
    <row r="34" spans="1:34" s="21" customFormat="1" ht="12.75" customHeight="1">
      <c r="A34" s="13"/>
      <c r="B34" s="13"/>
      <c r="C34" s="64" t="s">
        <v>31</v>
      </c>
      <c r="D34" s="84"/>
      <c r="E34" s="84"/>
      <c r="F34" s="84"/>
      <c r="G34" s="84"/>
      <c r="H34" s="84"/>
      <c r="I34" s="84"/>
      <c r="J34" s="84"/>
      <c r="K34" s="84"/>
      <c r="L34" s="84"/>
      <c r="M34" s="84"/>
      <c r="N34" s="85"/>
      <c r="O34" s="1"/>
      <c r="P34" s="13"/>
      <c r="Q34" s="64" t="s">
        <v>32</v>
      </c>
      <c r="R34" s="67"/>
      <c r="S34" s="67"/>
      <c r="T34" s="67"/>
      <c r="U34" s="67"/>
      <c r="V34" s="67"/>
      <c r="W34" s="67"/>
      <c r="X34" s="67"/>
      <c r="Y34" s="67"/>
      <c r="Z34" s="67"/>
      <c r="AA34" s="67"/>
      <c r="AB34" s="68"/>
      <c r="AC34" s="13"/>
      <c r="AD34" s="13"/>
      <c r="AE34" s="13"/>
      <c r="AF34" s="13"/>
      <c r="AG34" s="13"/>
      <c r="AH34" s="13"/>
    </row>
    <row r="35" spans="1:34" s="21" customFormat="1" ht="12.75" customHeight="1">
      <c r="A35" s="13"/>
      <c r="B35" s="13"/>
      <c r="C35" s="11" t="s">
        <v>33</v>
      </c>
      <c r="D35" s="35"/>
      <c r="E35" s="35"/>
      <c r="F35" s="35"/>
      <c r="G35" s="36"/>
      <c r="H35" s="36"/>
      <c r="I35" s="36"/>
      <c r="J35" s="36"/>
      <c r="K35" s="36"/>
      <c r="L35" s="86">
        <v>0.5</v>
      </c>
      <c r="M35" s="70"/>
      <c r="N35" s="71"/>
      <c r="O35" s="13"/>
      <c r="P35" s="13"/>
      <c r="Q35" s="8" t="s">
        <v>34</v>
      </c>
      <c r="R35" s="37"/>
      <c r="S35" s="37"/>
      <c r="T35" s="37"/>
      <c r="U35" s="13"/>
      <c r="V35" s="13"/>
      <c r="W35" s="13"/>
      <c r="X35" s="13"/>
      <c r="Y35" s="13"/>
      <c r="Z35" s="86">
        <v>2500</v>
      </c>
      <c r="AA35" s="70"/>
      <c r="AB35" s="71"/>
      <c r="AC35" s="13"/>
      <c r="AD35" s="13"/>
      <c r="AE35" s="13"/>
      <c r="AF35" s="13"/>
      <c r="AG35" s="13"/>
      <c r="AH35" s="13"/>
    </row>
    <row r="36" spans="1:34" s="21" customFormat="1" ht="12.75" customHeight="1">
      <c r="A36" s="13"/>
      <c r="B36" s="13"/>
      <c r="C36" s="8" t="s">
        <v>35</v>
      </c>
      <c r="D36" s="37"/>
      <c r="E36" s="37"/>
      <c r="F36" s="37"/>
      <c r="G36" s="6"/>
      <c r="H36" s="6"/>
      <c r="I36" s="6"/>
      <c r="J36" s="6"/>
      <c r="K36" s="6"/>
      <c r="L36" s="87">
        <v>0.02</v>
      </c>
      <c r="M36" s="73"/>
      <c r="N36" s="74"/>
      <c r="O36" s="13"/>
      <c r="P36" s="13"/>
      <c r="Q36" s="8" t="s">
        <v>35</v>
      </c>
      <c r="R36" s="37"/>
      <c r="S36" s="37"/>
      <c r="T36" s="37"/>
      <c r="U36" s="13"/>
      <c r="V36" s="13"/>
      <c r="W36" s="13"/>
      <c r="X36" s="13"/>
      <c r="Y36" s="13"/>
      <c r="Z36" s="87">
        <v>500</v>
      </c>
      <c r="AA36" s="73"/>
      <c r="AB36" s="74"/>
      <c r="AC36" s="13"/>
      <c r="AD36" s="13"/>
      <c r="AE36" s="13"/>
      <c r="AF36" s="13"/>
      <c r="AG36" s="13"/>
      <c r="AH36" s="13"/>
    </row>
    <row r="37" spans="1:34" s="21" customFormat="1" ht="12.75" customHeight="1">
      <c r="A37" s="13"/>
      <c r="B37" s="13"/>
      <c r="C37" s="9" t="s">
        <v>36</v>
      </c>
      <c r="D37" s="38"/>
      <c r="E37" s="38"/>
      <c r="F37" s="38"/>
      <c r="G37" s="23"/>
      <c r="H37" s="23"/>
      <c r="I37" s="23"/>
      <c r="J37" s="23"/>
      <c r="K37" s="23"/>
      <c r="L37" s="75">
        <v>0.95</v>
      </c>
      <c r="M37" s="76"/>
      <c r="N37" s="77"/>
      <c r="O37" s="13"/>
      <c r="P37" s="13"/>
      <c r="Q37" s="8" t="s">
        <v>36</v>
      </c>
      <c r="R37" s="37"/>
      <c r="S37" s="37"/>
      <c r="T37" s="37"/>
      <c r="U37" s="13"/>
      <c r="V37" s="13"/>
      <c r="W37" s="13"/>
      <c r="X37" s="13"/>
      <c r="Y37" s="13"/>
      <c r="Z37" s="75">
        <v>0.9</v>
      </c>
      <c r="AA37" s="76"/>
      <c r="AB37" s="77"/>
      <c r="AC37" s="13"/>
      <c r="AD37" s="13"/>
      <c r="AE37" s="13"/>
      <c r="AF37" s="13"/>
      <c r="AG37" s="13"/>
      <c r="AH37" s="13"/>
    </row>
    <row r="38" spans="1:34" s="21" customFormat="1" ht="12.75" customHeight="1">
      <c r="A38" s="13"/>
      <c r="B38" s="13"/>
      <c r="C38" s="8" t="s">
        <v>37</v>
      </c>
      <c r="D38" s="6"/>
      <c r="E38" s="6"/>
      <c r="F38" s="6"/>
      <c r="G38" s="13"/>
      <c r="H38" s="13"/>
      <c r="I38" s="13"/>
      <c r="J38" s="13"/>
      <c r="K38" s="13"/>
      <c r="L38" s="78">
        <f>NORMSINV((1-L37)/2)</f>
        <v>-1.9599639845400536</v>
      </c>
      <c r="M38" s="79"/>
      <c r="N38" s="80"/>
      <c r="O38" s="13"/>
      <c r="P38" s="13"/>
      <c r="Q38" s="11" t="s">
        <v>37</v>
      </c>
      <c r="R38" s="36"/>
      <c r="S38" s="36"/>
      <c r="T38" s="36"/>
      <c r="U38" s="36"/>
      <c r="V38" s="36"/>
      <c r="W38" s="36"/>
      <c r="X38" s="36"/>
      <c r="Y38" s="36"/>
      <c r="Z38" s="81">
        <f>NORMSINV((1-Z37)/2)</f>
        <v>-1.6448536269514726</v>
      </c>
      <c r="AA38" s="49"/>
      <c r="AB38" s="50"/>
      <c r="AC38" s="13"/>
      <c r="AD38" s="13"/>
      <c r="AE38" s="13"/>
      <c r="AF38" s="13"/>
      <c r="AG38" s="13"/>
      <c r="AH38" s="13"/>
    </row>
    <row r="39" spans="1:34" s="21" customFormat="1" ht="12.75" customHeight="1">
      <c r="A39" s="13"/>
      <c r="B39" s="13"/>
      <c r="C39" s="8" t="s">
        <v>38</v>
      </c>
      <c r="D39" s="6"/>
      <c r="E39" s="6"/>
      <c r="F39" s="6"/>
      <c r="G39" s="13"/>
      <c r="H39" s="13"/>
      <c r="I39" s="13"/>
      <c r="J39" s="13"/>
      <c r="K39" s="13"/>
      <c r="L39" s="78">
        <f>(L38^2*L35*(1-L35))/L36^2</f>
        <v>2400.911762933827</v>
      </c>
      <c r="M39" s="79"/>
      <c r="N39" s="80"/>
      <c r="O39" s="13"/>
      <c r="P39" s="13"/>
      <c r="Q39" s="8" t="s">
        <v>38</v>
      </c>
      <c r="R39" s="6"/>
      <c r="S39" s="6"/>
      <c r="T39" s="6"/>
      <c r="U39" s="6"/>
      <c r="V39" s="6"/>
      <c r="W39" s="6"/>
      <c r="X39" s="6"/>
      <c r="Y39" s="6"/>
      <c r="Z39" s="82">
        <f>((Z38*Z35)/Z36)^2</f>
        <v>67.63858635238536</v>
      </c>
      <c r="AA39" s="83"/>
      <c r="AB39" s="80"/>
      <c r="AC39" s="13"/>
      <c r="AD39" s="13"/>
      <c r="AE39" s="13"/>
      <c r="AF39" s="13"/>
      <c r="AG39" s="13"/>
      <c r="AH39" s="13"/>
    </row>
    <row r="40" spans="1:34" s="21" customFormat="1" ht="12.75" customHeight="1">
      <c r="A40" s="13"/>
      <c r="B40" s="13"/>
      <c r="C40" s="9" t="s">
        <v>39</v>
      </c>
      <c r="D40" s="38"/>
      <c r="E40" s="38"/>
      <c r="F40" s="38"/>
      <c r="G40" s="13"/>
      <c r="H40" s="13"/>
      <c r="I40" s="13"/>
      <c r="J40" s="13"/>
      <c r="K40" s="13"/>
      <c r="L40" s="58">
        <f>ROUNDUP(L39,0)</f>
        <v>2401</v>
      </c>
      <c r="M40" s="59"/>
      <c r="N40" s="60"/>
      <c r="O40" s="13"/>
      <c r="P40" s="13"/>
      <c r="Q40" s="9" t="s">
        <v>39</v>
      </c>
      <c r="R40" s="38"/>
      <c r="S40" s="38"/>
      <c r="T40" s="38"/>
      <c r="U40" s="23"/>
      <c r="V40" s="23"/>
      <c r="W40" s="23"/>
      <c r="X40" s="23"/>
      <c r="Y40" s="23"/>
      <c r="Z40" s="61">
        <f>ROUNDUP(Z39,0)</f>
        <v>68</v>
      </c>
      <c r="AA40" s="62"/>
      <c r="AB40" s="63"/>
      <c r="AC40" s="13"/>
      <c r="AD40" s="13"/>
      <c r="AE40" s="13"/>
      <c r="AF40" s="13"/>
      <c r="AG40" s="13"/>
      <c r="AH40" s="13"/>
    </row>
    <row r="41" spans="1:34" s="21" customFormat="1" ht="12.75" customHeight="1">
      <c r="A41" s="13"/>
      <c r="B41" s="13"/>
      <c r="C41" s="64" t="s">
        <v>40</v>
      </c>
      <c r="D41" s="65"/>
      <c r="E41" s="65"/>
      <c r="F41" s="65"/>
      <c r="G41" s="65"/>
      <c r="H41" s="65"/>
      <c r="I41" s="65"/>
      <c r="J41" s="65"/>
      <c r="K41" s="65"/>
      <c r="L41" s="65"/>
      <c r="M41" s="65"/>
      <c r="N41" s="66"/>
      <c r="O41" s="13"/>
      <c r="P41" s="13"/>
      <c r="Q41" s="64" t="s">
        <v>40</v>
      </c>
      <c r="R41" s="67"/>
      <c r="S41" s="67"/>
      <c r="T41" s="67"/>
      <c r="U41" s="67"/>
      <c r="V41" s="67"/>
      <c r="W41" s="67"/>
      <c r="X41" s="67"/>
      <c r="Y41" s="67"/>
      <c r="Z41" s="67"/>
      <c r="AA41" s="67"/>
      <c r="AB41" s="68"/>
      <c r="AC41" s="13"/>
      <c r="AD41" s="13"/>
      <c r="AE41" s="13"/>
      <c r="AF41" s="13"/>
      <c r="AG41" s="13"/>
      <c r="AH41" s="13"/>
    </row>
    <row r="42" spans="1:34" s="21" customFormat="1" ht="12.75" customHeight="1">
      <c r="A42" s="13"/>
      <c r="B42" s="13"/>
      <c r="C42" s="39" t="s">
        <v>41</v>
      </c>
      <c r="D42" s="40"/>
      <c r="E42" s="40"/>
      <c r="F42" s="40"/>
      <c r="G42" s="36"/>
      <c r="H42" s="36"/>
      <c r="I42" s="36"/>
      <c r="J42" s="36"/>
      <c r="K42" s="36"/>
      <c r="L42" s="69">
        <v>500</v>
      </c>
      <c r="M42" s="70"/>
      <c r="N42" s="71"/>
      <c r="O42" s="13"/>
      <c r="P42" s="13"/>
      <c r="Q42" s="41" t="s">
        <v>41</v>
      </c>
      <c r="R42" s="42"/>
      <c r="S42" s="42"/>
      <c r="T42" s="42"/>
      <c r="U42" s="6"/>
      <c r="V42" s="6"/>
      <c r="W42" s="6"/>
      <c r="X42" s="6"/>
      <c r="Y42" s="6"/>
      <c r="Z42" s="72">
        <v>500</v>
      </c>
      <c r="AA42" s="73"/>
      <c r="AB42" s="74"/>
      <c r="AC42" s="13"/>
      <c r="AD42" s="13"/>
      <c r="AE42" s="13"/>
      <c r="AF42" s="13"/>
      <c r="AG42" s="13"/>
      <c r="AH42" s="13"/>
    </row>
    <row r="43" spans="1:34" s="21" customFormat="1" ht="12.75" hidden="1" customHeight="1">
      <c r="A43" s="13"/>
      <c r="B43" s="13"/>
      <c r="C43" s="11" t="s">
        <v>42</v>
      </c>
      <c r="D43" s="36"/>
      <c r="E43" s="36"/>
      <c r="F43" s="36"/>
      <c r="G43" s="36"/>
      <c r="H43" s="36"/>
      <c r="I43" s="36"/>
      <c r="J43" s="36"/>
      <c r="K43" s="36"/>
      <c r="L43" s="48">
        <f>(L39*L42)/(L39+L42-1)</f>
        <v>413.96289942712531</v>
      </c>
      <c r="M43" s="49"/>
      <c r="N43" s="50"/>
      <c r="O43" s="13"/>
      <c r="P43" s="13"/>
      <c r="Q43" s="11" t="s">
        <v>42</v>
      </c>
      <c r="R43" s="36"/>
      <c r="S43" s="36"/>
      <c r="T43" s="36"/>
      <c r="U43" s="36"/>
      <c r="V43" s="36"/>
      <c r="W43" s="36"/>
      <c r="X43" s="36"/>
      <c r="Y43" s="36"/>
      <c r="Z43" s="51">
        <f>(Z39*Z42)/(Z39+Z42-1)</f>
        <v>59.684063159018422</v>
      </c>
      <c r="AA43" s="49"/>
      <c r="AB43" s="50"/>
      <c r="AC43" s="13"/>
      <c r="AD43" s="13"/>
      <c r="AE43" s="13"/>
      <c r="AF43" s="13"/>
      <c r="AG43" s="13"/>
      <c r="AH43" s="13"/>
    </row>
    <row r="44" spans="1:34" s="21" customFormat="1" ht="12.75" customHeight="1">
      <c r="A44" s="13"/>
      <c r="B44" s="13"/>
      <c r="C44" s="45" t="s">
        <v>39</v>
      </c>
      <c r="D44" s="46"/>
      <c r="E44" s="46"/>
      <c r="F44" s="46"/>
      <c r="G44" s="47"/>
      <c r="H44" s="47"/>
      <c r="I44" s="47"/>
      <c r="J44" s="47"/>
      <c r="K44" s="47"/>
      <c r="L44" s="52">
        <f>ROUNDUP(L43,0)</f>
        <v>414</v>
      </c>
      <c r="M44" s="52"/>
      <c r="N44" s="53"/>
      <c r="O44" s="13"/>
      <c r="P44" s="13"/>
      <c r="Q44" s="45" t="s">
        <v>39</v>
      </c>
      <c r="R44" s="46"/>
      <c r="S44" s="46"/>
      <c r="T44" s="46"/>
      <c r="U44" s="47"/>
      <c r="V44" s="47"/>
      <c r="W44" s="47"/>
      <c r="X44" s="47"/>
      <c r="Y44" s="47"/>
      <c r="Z44" s="54">
        <f>ROUNDUP(Z43,0)</f>
        <v>60</v>
      </c>
      <c r="AA44" s="52"/>
      <c r="AB44" s="53"/>
      <c r="AC44" s="13"/>
      <c r="AD44" s="13"/>
      <c r="AE44" s="13"/>
      <c r="AF44" s="13"/>
      <c r="AG44" s="13"/>
      <c r="AH44" s="13"/>
    </row>
    <row r="45" spans="1:34" s="21" customFormat="1" ht="12.75" customHeight="1">
      <c r="A45" s="13"/>
      <c r="B45" s="13"/>
      <c r="C45" s="13"/>
      <c r="D45" s="13"/>
      <c r="E45" s="13"/>
      <c r="F45" s="13"/>
      <c r="G45" s="13"/>
      <c r="H45" s="13"/>
      <c r="I45" s="24"/>
      <c r="J45" s="23"/>
      <c r="K45" s="23"/>
      <c r="L45" s="23"/>
      <c r="M45" s="23"/>
      <c r="N45" s="23"/>
      <c r="O45" s="23"/>
      <c r="P45" s="23"/>
      <c r="Q45" s="23"/>
      <c r="R45" s="23"/>
      <c r="S45" s="23"/>
      <c r="T45" s="23"/>
      <c r="U45" s="23"/>
      <c r="V45" s="23"/>
      <c r="W45" s="43"/>
      <c r="X45" s="13"/>
      <c r="Y45" s="13"/>
      <c r="Z45" s="13"/>
      <c r="AA45" s="13"/>
      <c r="AB45" s="13"/>
      <c r="AC45" s="13"/>
      <c r="AD45" s="13"/>
      <c r="AE45" s="13"/>
      <c r="AF45" s="13"/>
      <c r="AG45" s="13"/>
      <c r="AH45" s="13"/>
    </row>
    <row r="46" spans="1:34" s="21" customFormat="1" ht="12.75" customHeight="1">
      <c r="A46" s="1"/>
      <c r="B46" s="1"/>
      <c r="C46" s="1"/>
      <c r="D46" s="1"/>
      <c r="E46" s="1"/>
      <c r="F46" s="1"/>
      <c r="G46" s="1"/>
      <c r="H46" s="1"/>
      <c r="I46" s="1"/>
      <c r="J46" s="1"/>
      <c r="K46" s="1"/>
      <c r="L46" s="1"/>
      <c r="M46" s="1"/>
      <c r="N46" s="1"/>
      <c r="O46" s="1"/>
      <c r="P46" s="4"/>
      <c r="Q46" s="1"/>
      <c r="R46" s="1"/>
      <c r="S46" s="1"/>
      <c r="T46" s="1"/>
      <c r="U46" s="1"/>
      <c r="V46" s="1"/>
      <c r="W46" s="1"/>
      <c r="X46" s="1"/>
      <c r="Y46" s="1"/>
      <c r="Z46" s="1"/>
      <c r="AA46" s="1"/>
      <c r="AB46" s="1"/>
      <c r="AC46" s="1"/>
      <c r="AD46" s="1"/>
      <c r="AE46" s="1"/>
      <c r="AF46" s="1"/>
      <c r="AG46" s="13"/>
      <c r="AH46" s="13"/>
    </row>
    <row r="47" spans="1:34" s="21" customFormat="1" ht="12.75" customHeight="1">
      <c r="A47" s="13"/>
      <c r="B47" s="13"/>
      <c r="C47" s="13"/>
      <c r="D47" s="13"/>
      <c r="E47" s="13"/>
      <c r="F47" s="13"/>
      <c r="G47" s="13"/>
      <c r="H47" s="13"/>
      <c r="I47" s="13"/>
      <c r="J47" s="13"/>
      <c r="K47" s="13"/>
      <c r="L47" s="13"/>
      <c r="M47" s="13"/>
      <c r="N47" s="55" t="s">
        <v>43</v>
      </c>
      <c r="O47" s="56"/>
      <c r="P47" s="56"/>
      <c r="Q47" s="57"/>
      <c r="R47" s="13"/>
      <c r="S47" s="13"/>
      <c r="T47" s="13"/>
      <c r="U47" s="13"/>
      <c r="V47" s="13"/>
      <c r="W47" s="13"/>
      <c r="X47" s="13"/>
      <c r="Y47" s="13"/>
      <c r="Z47" s="13"/>
      <c r="AA47" s="13"/>
      <c r="AB47" s="13"/>
      <c r="AC47" s="13"/>
      <c r="AD47" s="13"/>
      <c r="AE47" s="13"/>
      <c r="AF47" s="13"/>
      <c r="AG47" s="13"/>
      <c r="AH47" s="13"/>
    </row>
    <row r="48" spans="1:34" s="21" customFormat="1" ht="12.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s="21" customFormat="1" ht="12.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1:34" s="21" customFormat="1" ht="12.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1:34" s="21" customFormat="1" ht="12.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1:34" s="21" customFormat="1" ht="12.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34" s="21" customFormat="1" ht="12.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1:34" s="21" customFormat="1" ht="12.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1:34" s="21" customFormat="1" ht="12.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1:34" s="21" customFormat="1" ht="12.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1:34" s="21" customFormat="1" ht="12.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1:34" s="21" customFormat="1" ht="12.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s="21" customFormat="1" ht="12.75" customHeight="1"/>
    <row r="60" spans="1:34" s="21" customFormat="1" ht="12.75" customHeight="1"/>
    <row r="61" spans="1:34" s="21" customFormat="1" ht="12.75" customHeight="1"/>
    <row r="62" spans="1:34" s="21" customFormat="1" ht="12.75" customHeight="1"/>
    <row r="63" spans="1:34" s="21" customFormat="1" ht="12.75" customHeight="1"/>
    <row r="64" spans="1:34" s="21" customFormat="1" ht="12.75" customHeight="1"/>
    <row r="65" spans="33:33" s="21" customFormat="1" ht="12.75" customHeight="1">
      <c r="AG65" s="44"/>
    </row>
    <row r="66" spans="33:33" s="21" customFormat="1" ht="12.75" customHeight="1"/>
    <row r="67" spans="33:33" s="21" customFormat="1" ht="12.75" customHeight="1"/>
    <row r="68" spans="33:33" s="21" customFormat="1" ht="12.75" customHeight="1"/>
    <row r="69" spans="33:33" s="21" customFormat="1" ht="12.75" customHeight="1"/>
    <row r="70" spans="33:33" s="21" customFormat="1" ht="12.75" customHeight="1"/>
    <row r="71" spans="33:33" s="21" customFormat="1" ht="12.75" customHeight="1"/>
    <row r="72" spans="33:33" s="21" customFormat="1" ht="12.75" customHeight="1"/>
    <row r="73" spans="33:33" s="21" customFormat="1" ht="12.75" customHeight="1"/>
    <row r="74" spans="33:33" s="21" customFormat="1" ht="12.75" customHeight="1"/>
    <row r="75" spans="33:33" s="21" customFormat="1" ht="12.75" customHeight="1"/>
    <row r="76" spans="33:33" s="21" customFormat="1" ht="12.75" customHeight="1"/>
    <row r="77" spans="33:33" s="21" customFormat="1" ht="12.75" customHeight="1"/>
    <row r="78" spans="33:33" s="21" customFormat="1" ht="12.75" customHeight="1"/>
    <row r="79" spans="33:33" s="21" customFormat="1" ht="12.75" customHeight="1"/>
    <row r="80" spans="33:33" s="21" customFormat="1" ht="12.75" customHeight="1"/>
    <row r="81" s="21" customFormat="1" ht="12.75" customHeight="1"/>
    <row r="82" s="21" customFormat="1" ht="12.75" customHeight="1"/>
    <row r="83" s="21" customFormat="1" ht="12.75" customHeight="1"/>
    <row r="84" s="21" customFormat="1" ht="12.75" customHeight="1"/>
    <row r="85" s="21" customFormat="1" ht="12.75" customHeight="1"/>
    <row r="86" s="21" customFormat="1" ht="12.75" customHeight="1"/>
    <row r="87" s="21" customFormat="1" ht="12.75" customHeight="1"/>
    <row r="88" s="21" customFormat="1" ht="12.75" customHeight="1"/>
    <row r="89" s="21" customFormat="1" ht="12.75" customHeight="1"/>
    <row r="90" s="21" customFormat="1" ht="12.75" customHeight="1"/>
    <row r="91" s="21" customFormat="1" ht="12.75" customHeight="1"/>
    <row r="92" s="21" customFormat="1" ht="12.75" customHeight="1"/>
    <row r="93" s="21" customFormat="1" ht="12.75" customHeight="1"/>
    <row r="94" s="21" customFormat="1" ht="12.75" customHeight="1"/>
    <row r="95" s="21" customFormat="1" ht="12.75" customHeight="1"/>
    <row r="96" s="21" customFormat="1" ht="12.75" customHeight="1"/>
    <row r="97" s="21" customFormat="1" ht="12.75" customHeight="1"/>
    <row r="98" s="21" customFormat="1" ht="12.75" customHeight="1"/>
    <row r="99" s="21" customFormat="1" ht="12.75" customHeight="1"/>
    <row r="100" s="21" customFormat="1" ht="12.75" customHeight="1"/>
    <row r="101" s="21" customFormat="1" ht="12.75" customHeight="1"/>
    <row r="102" s="21" customFormat="1" ht="12.75" customHeight="1"/>
    <row r="103" s="21" customFormat="1" ht="12.75" customHeight="1"/>
    <row r="104" s="21" customFormat="1" ht="12.75" customHeight="1"/>
    <row r="105" s="21" customFormat="1" ht="12.75" customHeight="1"/>
    <row r="106" s="21" customFormat="1" ht="12.75" customHeight="1"/>
    <row r="107" s="21" customFormat="1" ht="12.75" customHeight="1"/>
    <row r="108" s="21" customFormat="1" ht="12.75" customHeight="1"/>
    <row r="109" s="21" customFormat="1" ht="12.75" customHeight="1"/>
    <row r="110" s="21" customFormat="1" ht="12.75" customHeight="1"/>
    <row r="111" s="21" customFormat="1" ht="12.75" customHeight="1"/>
    <row r="112" s="21" customFormat="1" ht="12.75" customHeight="1"/>
    <row r="113" s="21" customFormat="1" ht="12.75" customHeight="1"/>
    <row r="114" s="21" customFormat="1" ht="12.75" customHeight="1"/>
    <row r="115" s="21" customFormat="1" ht="12.75" customHeight="1"/>
    <row r="116" s="21" customFormat="1" ht="12.75" customHeight="1"/>
    <row r="117" s="21" customFormat="1" ht="12.75" customHeight="1"/>
    <row r="118" s="21" customFormat="1" ht="12.75" customHeight="1"/>
    <row r="119" s="21" customFormat="1" ht="12.75" customHeight="1"/>
    <row r="120" s="21" customFormat="1" ht="12.75" customHeight="1"/>
    <row r="121" s="21" customFormat="1" ht="12.75" customHeight="1"/>
    <row r="122" s="21" customFormat="1" ht="12.75" customHeight="1"/>
    <row r="123" s="21" customFormat="1" ht="12.75" customHeight="1"/>
    <row r="124" s="21" customFormat="1" ht="12.75" customHeight="1"/>
    <row r="125" s="21" customFormat="1" ht="12.75" customHeight="1"/>
    <row r="126" s="21" customFormat="1" ht="12.75" customHeight="1"/>
    <row r="127" s="21" customFormat="1" ht="12.75" customHeight="1"/>
    <row r="128" s="21" customFormat="1" ht="12.75" customHeight="1"/>
    <row r="129" s="21" customFormat="1" ht="12.75" customHeight="1"/>
    <row r="130" s="21" customFormat="1" ht="12.75" customHeight="1"/>
    <row r="131" s="21" customFormat="1" ht="12.75" customHeight="1"/>
    <row r="132" s="21" customFormat="1" ht="12.75" customHeight="1"/>
    <row r="133" s="21" customFormat="1" ht="12.75" customHeight="1"/>
    <row r="134" s="21" customFormat="1" ht="12.75" customHeight="1"/>
    <row r="135" s="21" customFormat="1" ht="12.75" customHeight="1"/>
    <row r="136" s="21" customFormat="1" ht="12.75" customHeight="1"/>
    <row r="137" s="21" customFormat="1" ht="12.75" customHeight="1"/>
    <row r="138" s="21" customFormat="1" ht="12.75" customHeight="1"/>
    <row r="139" s="21" customFormat="1" ht="12.75" customHeight="1"/>
    <row r="140" s="21" customFormat="1" ht="12.75" customHeight="1"/>
    <row r="141" s="21" customFormat="1" ht="12.75" customHeight="1"/>
    <row r="142" s="21" customFormat="1" ht="12.75" customHeight="1"/>
    <row r="143" s="21" customFormat="1" ht="12.75" customHeight="1"/>
    <row r="144" s="21" customFormat="1" ht="12.75" customHeight="1"/>
    <row r="145" s="21" customFormat="1" ht="12.75" customHeight="1"/>
    <row r="146" s="21" customFormat="1" ht="12.75" customHeight="1"/>
    <row r="147" s="21" customFormat="1" ht="12.75" customHeight="1"/>
    <row r="148" s="21" customFormat="1" ht="12.75" customHeight="1"/>
    <row r="149" s="21" customFormat="1" ht="12.75" customHeight="1"/>
    <row r="150" s="21" customFormat="1" ht="12.75" customHeight="1"/>
    <row r="151" s="21" customFormat="1" ht="12.75" customHeight="1"/>
    <row r="152" s="21" customFormat="1" ht="12.75" customHeight="1"/>
    <row r="153" s="21" customFormat="1" ht="12.75" customHeight="1"/>
    <row r="154" s="21" customFormat="1" ht="12.75" customHeight="1"/>
    <row r="155" s="21" customFormat="1" ht="12.75" customHeight="1"/>
    <row r="156" s="21" customFormat="1" ht="12.75" customHeight="1"/>
    <row r="157" s="21" customFormat="1" ht="12.75" customHeight="1"/>
    <row r="158" s="21" customFormat="1" ht="12.75" customHeight="1"/>
    <row r="159" s="21" customFormat="1" ht="12.75" customHeight="1"/>
    <row r="160" s="21" customFormat="1" ht="12.75" customHeight="1"/>
    <row r="161" s="21" customFormat="1" ht="12.75" customHeight="1"/>
    <row r="162" s="21" customFormat="1" ht="12.75" customHeight="1"/>
    <row r="163" s="21" customFormat="1" ht="12.75" customHeight="1"/>
    <row r="164" s="21" customFormat="1" ht="12.75" customHeight="1"/>
    <row r="165" s="21" customFormat="1" ht="12.75" customHeight="1"/>
    <row r="166" s="21" customFormat="1" ht="12.75" customHeight="1"/>
    <row r="167" s="21" customFormat="1" ht="12.75" customHeight="1"/>
    <row r="168" s="21" customFormat="1" ht="12.75" customHeight="1"/>
    <row r="169" s="21" customFormat="1" ht="12.75" customHeight="1"/>
    <row r="170" s="21" customFormat="1" ht="12.75" customHeight="1"/>
    <row r="171" s="21" customFormat="1" ht="12.75" customHeight="1"/>
    <row r="172" s="21" customFormat="1" ht="12.75" customHeight="1"/>
    <row r="173" s="21" customFormat="1" ht="12.75" customHeight="1"/>
    <row r="174" s="21" customFormat="1" ht="12.75" customHeight="1"/>
    <row r="175" s="21" customFormat="1" ht="12.75" customHeight="1"/>
    <row r="176" s="21" customFormat="1" ht="12.75" customHeight="1"/>
    <row r="177" s="21" customFormat="1" ht="12.75" customHeight="1"/>
    <row r="178" s="21" customFormat="1" ht="12.75" customHeight="1"/>
    <row r="179" s="21" customFormat="1" ht="12.75" customHeight="1"/>
    <row r="180" s="21" customFormat="1" ht="12.75" customHeight="1"/>
    <row r="181" s="21" customFormat="1" ht="12.75" customHeight="1"/>
    <row r="182" s="21" customFormat="1" ht="12.75" customHeight="1"/>
    <row r="183" s="21" customFormat="1" ht="12.75" customHeight="1"/>
    <row r="184" s="21" customFormat="1" ht="12.75" customHeight="1"/>
    <row r="185" s="21" customFormat="1" ht="12.75" customHeight="1"/>
    <row r="186" s="21" customFormat="1" ht="12.75" customHeight="1"/>
    <row r="187" s="21" customFormat="1" ht="12.75" customHeight="1"/>
    <row r="188" s="21" customFormat="1" ht="12.75" customHeight="1"/>
    <row r="189" s="21" customFormat="1" ht="12.75" customHeight="1"/>
    <row r="190" s="21" customFormat="1" ht="12.75" customHeight="1"/>
    <row r="191" s="21" customFormat="1" ht="12.75" customHeight="1"/>
    <row r="192" s="21" customFormat="1" ht="12.75" customHeight="1"/>
    <row r="193" s="21" customFormat="1" ht="12.75" customHeight="1"/>
    <row r="194" s="21" customFormat="1" ht="12.75" customHeight="1"/>
    <row r="195" s="21" customFormat="1" ht="12.75" customHeight="1"/>
    <row r="196" s="21" customFormat="1" ht="12.75" customHeight="1"/>
    <row r="197" s="21" customFormat="1" ht="12.75" customHeight="1"/>
    <row r="198" s="21" customFormat="1" ht="12.75" customHeight="1"/>
    <row r="199" s="21" customFormat="1" ht="12.75" customHeight="1"/>
    <row r="200" s="21" customFormat="1" ht="12.75" customHeight="1"/>
    <row r="201" s="21" customFormat="1" ht="12.75" customHeight="1"/>
    <row r="202" s="21" customFormat="1" ht="12.75" customHeight="1"/>
    <row r="203" s="21" customFormat="1" ht="12.75" customHeight="1"/>
    <row r="204" s="21" customFormat="1" ht="12.75" customHeight="1"/>
    <row r="205" s="21" customFormat="1" ht="12.75" customHeight="1"/>
    <row r="206" s="21" customFormat="1" ht="12.75" customHeight="1"/>
    <row r="207" s="21" customFormat="1" ht="12.75" customHeight="1"/>
    <row r="208" s="21" customFormat="1" ht="12.75" customHeight="1"/>
    <row r="209" s="21" customFormat="1" ht="12.75" customHeight="1"/>
    <row r="210" s="21" customFormat="1" ht="12.75" customHeight="1"/>
    <row r="211" s="21" customFormat="1" ht="12.75" customHeight="1"/>
    <row r="212" s="21" customFormat="1" ht="12.75" customHeight="1"/>
    <row r="213" s="21" customFormat="1" ht="12.75" customHeight="1"/>
    <row r="214" s="21" customFormat="1" ht="12.75" customHeight="1"/>
    <row r="215" s="21" customFormat="1" ht="12.75" customHeight="1"/>
    <row r="216" s="21" customFormat="1" ht="12.75" customHeight="1"/>
    <row r="217" s="21" customFormat="1" ht="12.75" customHeight="1"/>
    <row r="218" s="21" customFormat="1" ht="12.75" customHeight="1"/>
    <row r="219" s="21" customFormat="1" ht="12.75" customHeight="1"/>
    <row r="220" s="21" customFormat="1" ht="12.75" customHeight="1"/>
    <row r="221" s="21" customFormat="1" ht="12.75" customHeight="1"/>
    <row r="222" s="21" customFormat="1" ht="12.75" customHeight="1"/>
    <row r="223" s="21" customFormat="1" ht="12.75" customHeight="1"/>
    <row r="224" s="21" customFormat="1" ht="12.75" customHeight="1"/>
    <row r="225" s="21" customFormat="1" ht="12.75" customHeight="1"/>
    <row r="226" s="21" customFormat="1" ht="12.75" customHeight="1"/>
    <row r="227" s="21" customFormat="1" ht="12.75" customHeight="1"/>
    <row r="228" s="21" customFormat="1" ht="12.75" customHeight="1"/>
    <row r="229" s="21" customFormat="1" ht="12.75" customHeight="1"/>
    <row r="230" s="21" customFormat="1" ht="12.75" customHeight="1"/>
    <row r="231" s="21" customFormat="1" ht="12.75" customHeight="1"/>
    <row r="232" s="21" customFormat="1" ht="12.75" customHeight="1"/>
    <row r="233" s="21" customFormat="1" ht="12.75" customHeight="1"/>
    <row r="234" s="21" customFormat="1" ht="12.75" customHeight="1"/>
    <row r="235" s="21" customFormat="1" ht="12.75" customHeight="1"/>
    <row r="236" s="21" customFormat="1" ht="12.75" customHeight="1"/>
    <row r="237" s="21" customFormat="1" ht="12.75" customHeight="1"/>
    <row r="238" s="21" customFormat="1" ht="12.75" customHeight="1"/>
    <row r="239" s="21" customFormat="1" ht="12.75" customHeight="1"/>
    <row r="240" s="21" customFormat="1" ht="12.75" customHeight="1"/>
    <row r="241" s="21" customFormat="1" ht="12.75" customHeight="1"/>
    <row r="242" s="21" customFormat="1" ht="12.75" customHeight="1"/>
    <row r="243" s="21" customFormat="1" ht="12.75" customHeight="1"/>
    <row r="244" s="21" customFormat="1" ht="12.75" customHeight="1"/>
    <row r="245" s="21" customFormat="1" ht="12.75" customHeight="1"/>
    <row r="246" s="21" customFormat="1" ht="12.75" customHeight="1"/>
    <row r="247" s="21" customFormat="1" ht="12.75" customHeight="1"/>
    <row r="248" s="21" customFormat="1" ht="12.75" customHeight="1"/>
    <row r="249" s="21" customFormat="1" ht="12.75" customHeight="1"/>
    <row r="250" s="21" customFormat="1" ht="12.75" customHeight="1"/>
    <row r="251" s="21" customFormat="1" ht="12.75" customHeight="1"/>
    <row r="252" s="21" customFormat="1" ht="12.75" customHeight="1"/>
    <row r="253" s="21" customFormat="1" ht="12.75" customHeight="1"/>
    <row r="254" s="21" customFormat="1" ht="12.75" customHeight="1"/>
    <row r="255" s="21" customFormat="1" ht="12.75" customHeight="1"/>
    <row r="256" s="21" customFormat="1" ht="12.75" customHeight="1"/>
    <row r="257" s="21" customFormat="1" ht="12.75" customHeight="1"/>
    <row r="258" s="21" customFormat="1" ht="12.75" customHeight="1"/>
    <row r="259" s="21" customFormat="1" ht="12.75" customHeight="1"/>
    <row r="260" s="21" customFormat="1" ht="12.75" customHeight="1"/>
    <row r="261" s="21" customFormat="1" ht="12.75" customHeight="1"/>
    <row r="262" s="21" customFormat="1" ht="12.75" customHeight="1"/>
    <row r="263" s="21" customFormat="1" ht="12.75" customHeight="1"/>
    <row r="264" s="21" customFormat="1" ht="12.75" customHeight="1"/>
    <row r="265" s="21" customFormat="1" ht="12.75" customHeight="1"/>
    <row r="266" s="21" customFormat="1" ht="12.75" customHeight="1"/>
    <row r="267" s="21" customFormat="1" ht="12.75" customHeight="1"/>
    <row r="268" s="21" customFormat="1" ht="12.75" customHeight="1"/>
    <row r="269" s="21" customFormat="1" ht="12.75" customHeight="1"/>
    <row r="270" s="21" customFormat="1" ht="12.75" customHeight="1"/>
    <row r="271" s="21" customFormat="1" ht="12.75" customHeight="1"/>
    <row r="272" s="21" customFormat="1" ht="12.75" customHeight="1"/>
    <row r="273" s="21" customFormat="1" ht="12.75" customHeight="1"/>
    <row r="274" s="21" customFormat="1" ht="12.75" customHeight="1"/>
    <row r="275" s="21" customFormat="1" ht="12.75" customHeight="1"/>
    <row r="276" s="21" customFormat="1" ht="12.75" customHeight="1"/>
    <row r="277" s="21" customFormat="1" ht="12.75" customHeight="1"/>
    <row r="278" s="21" customFormat="1" ht="12.75" customHeight="1"/>
    <row r="279" s="21" customFormat="1" ht="12.75" customHeight="1"/>
    <row r="280" s="21" customFormat="1" ht="12.75" customHeight="1"/>
    <row r="281" s="21" customFormat="1" ht="12.75" customHeight="1"/>
    <row r="282" s="21" customFormat="1" ht="12.75" customHeight="1"/>
    <row r="283" s="21" customFormat="1" ht="12.75" customHeight="1"/>
    <row r="284" s="21" customFormat="1" ht="12.75" customHeight="1"/>
    <row r="285" s="21" customFormat="1" ht="12.75" customHeight="1"/>
    <row r="286" s="21" customFormat="1" ht="12.75" customHeight="1"/>
    <row r="287" s="21" customFormat="1" ht="12.75" customHeight="1"/>
    <row r="288" s="21" customFormat="1" ht="12.75" customHeight="1"/>
    <row r="289" s="21" customFormat="1" ht="12.75" customHeight="1"/>
    <row r="290" s="21" customFormat="1" ht="12.75" customHeight="1"/>
    <row r="291" s="21" customFormat="1" ht="12.75" customHeight="1"/>
  </sheetData>
  <mergeCells count="102">
    <mergeCell ref="H1:AA2"/>
    <mergeCell ref="A3:D3"/>
    <mergeCell ref="AE3:AH3"/>
    <mergeCell ref="A4:H4"/>
    <mergeCell ref="I4:P4"/>
    <mergeCell ref="Q4:X4"/>
    <mergeCell ref="Y4:AD4"/>
    <mergeCell ref="AE4:AH4"/>
    <mergeCell ref="A5:H5"/>
    <mergeCell ref="I5:P5"/>
    <mergeCell ref="Q5:X5"/>
    <mergeCell ref="Y5:AD5"/>
    <mergeCell ref="AE5:AH5"/>
    <mergeCell ref="N9:Q9"/>
    <mergeCell ref="AB21:AC21"/>
    <mergeCell ref="AD21:AE21"/>
    <mergeCell ref="I13:W13"/>
    <mergeCell ref="S20:T20"/>
    <mergeCell ref="V20:W20"/>
    <mergeCell ref="I11:W11"/>
    <mergeCell ref="X20:Y20"/>
    <mergeCell ref="AB22:AC22"/>
    <mergeCell ref="AD22:AE22"/>
    <mergeCell ref="Z20:AA20"/>
    <mergeCell ref="AB20:AC20"/>
    <mergeCell ref="AD20:AE20"/>
    <mergeCell ref="D16:G16"/>
    <mergeCell ref="I16:L16"/>
    <mergeCell ref="N16:Q16"/>
    <mergeCell ref="M19:T19"/>
    <mergeCell ref="V19:AE19"/>
    <mergeCell ref="X21:Y21"/>
    <mergeCell ref="Z21:AA21"/>
    <mergeCell ref="M20:N20"/>
    <mergeCell ref="O20:P20"/>
    <mergeCell ref="Q20:R20"/>
    <mergeCell ref="M22:N22"/>
    <mergeCell ref="O22:P22"/>
    <mergeCell ref="Q22:R22"/>
    <mergeCell ref="S22:T22"/>
    <mergeCell ref="V22:W22"/>
    <mergeCell ref="X22:Y22"/>
    <mergeCell ref="Z22:AA22"/>
    <mergeCell ref="M23:N23"/>
    <mergeCell ref="M21:N21"/>
    <mergeCell ref="O21:P21"/>
    <mergeCell ref="Q21:R21"/>
    <mergeCell ref="S21:T21"/>
    <mergeCell ref="V21:W21"/>
    <mergeCell ref="Z23:AA23"/>
    <mergeCell ref="O23:P23"/>
    <mergeCell ref="Q23:R23"/>
    <mergeCell ref="S23:T23"/>
    <mergeCell ref="V23:W23"/>
    <mergeCell ref="X23:Y23"/>
    <mergeCell ref="M24:N24"/>
    <mergeCell ref="O24:P24"/>
    <mergeCell ref="Q24:R24"/>
    <mergeCell ref="S24:T24"/>
    <mergeCell ref="V24:W24"/>
    <mergeCell ref="X24:Y24"/>
    <mergeCell ref="AB23:AC23"/>
    <mergeCell ref="AD23:AE23"/>
    <mergeCell ref="AB25:AC25"/>
    <mergeCell ref="AD25:AE25"/>
    <mergeCell ref="I28:W28"/>
    <mergeCell ref="I30:W30"/>
    <mergeCell ref="E32:K32"/>
    <mergeCell ref="T32:Z32"/>
    <mergeCell ref="Z24:AA24"/>
    <mergeCell ref="AB24:AC24"/>
    <mergeCell ref="AD24:AE24"/>
    <mergeCell ref="M25:N25"/>
    <mergeCell ref="O25:P25"/>
    <mergeCell ref="Q25:R25"/>
    <mergeCell ref="S25:T25"/>
    <mergeCell ref="V25:W25"/>
    <mergeCell ref="X25:Y25"/>
    <mergeCell ref="Z25:AA25"/>
    <mergeCell ref="L37:N37"/>
    <mergeCell ref="Z37:AB37"/>
    <mergeCell ref="L38:N38"/>
    <mergeCell ref="Z38:AB38"/>
    <mergeCell ref="L39:N39"/>
    <mergeCell ref="Z39:AB39"/>
    <mergeCell ref="C34:N34"/>
    <mergeCell ref="Q34:AB34"/>
    <mergeCell ref="L35:N35"/>
    <mergeCell ref="Z35:AB35"/>
    <mergeCell ref="L36:N36"/>
    <mergeCell ref="Z36:AB36"/>
    <mergeCell ref="L43:N43"/>
    <mergeCell ref="Z43:AB43"/>
    <mergeCell ref="L44:N44"/>
    <mergeCell ref="Z44:AB44"/>
    <mergeCell ref="N47:Q47"/>
    <mergeCell ref="L40:N40"/>
    <mergeCell ref="Z40:AB40"/>
    <mergeCell ref="C41:N41"/>
    <mergeCell ref="Q41:AB41"/>
    <mergeCell ref="L42:N42"/>
    <mergeCell ref="Z42:AB4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Sample Size Calculator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Game Change Ltd.</dc:creator>
  <cp:keywords/>
  <dc:description/>
  <cp:lastModifiedBy>New Macbook</cp:lastModifiedBy>
  <dcterms:created xsi:type="dcterms:W3CDTF">2011-10-26T20:39:11Z</dcterms:created>
  <dcterms:modified xsi:type="dcterms:W3CDTF">2014-10-13T18:25:51Z</dcterms:modified>
  <cp:category/>
</cp:coreProperties>
</file>