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showInkAnnotation="0" autoCompressPictures="0"/>
  <bookViews>
    <workbookView xWindow="560" yWindow="560" windowWidth="19920" windowHeight="13480"/>
  </bookViews>
  <sheets>
    <sheet name="Sample Size Calculator" sheetId="8"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Z38" i="8" l="1"/>
  <c r="Z39" i="8"/>
  <c r="Z40" i="8"/>
  <c r="L38" i="8"/>
  <c r="L39" i="8"/>
  <c r="L43" i="8"/>
  <c r="L44" i="8"/>
  <c r="O25" i="8"/>
  <c r="Z24" i="8"/>
  <c r="Q24" i="8"/>
  <c r="S24" i="8"/>
  <c r="Z23" i="8"/>
  <c r="Q23" i="8"/>
  <c r="S23" i="8"/>
  <c r="Z22" i="8"/>
  <c r="Q22" i="8"/>
  <c r="S22" i="8"/>
  <c r="Z21" i="8"/>
  <c r="Q21" i="8"/>
  <c r="Q25" i="8"/>
  <c r="Z25" i="8"/>
  <c r="AB23" i="8"/>
  <c r="AD23" i="8"/>
  <c r="AB22" i="8"/>
  <c r="AD22" i="8"/>
  <c r="Z43" i="8"/>
  <c r="Z44" i="8"/>
  <c r="L40" i="8"/>
  <c r="AB24" i="8"/>
  <c r="AD24" i="8"/>
  <c r="S21" i="8"/>
  <c r="AB21" i="8"/>
  <c r="AD21" i="8"/>
  <c r="AB25" i="8"/>
</calcChain>
</file>

<file path=xl/comments1.xml><?xml version="1.0" encoding="utf-8"?>
<comments xmlns="http://schemas.openxmlformats.org/spreadsheetml/2006/main">
  <authors>
    <author>Joerg</author>
  </authors>
  <commentList>
    <comment ref="A4" authorId="0">
      <text>
        <r>
          <rPr>
            <b/>
            <u/>
            <sz val="8"/>
            <color indexed="81"/>
            <rFont val="Tahoma"/>
            <family val="2"/>
          </rPr>
          <t>Process</t>
        </r>
        <r>
          <rPr>
            <sz val="8"/>
            <color indexed="81"/>
            <rFont val="Tahoma"/>
          </rPr>
          <t xml:space="preserve">
- Name
- Number
- Description</t>
        </r>
      </text>
    </comment>
    <comment ref="I4" authorId="0">
      <text>
        <r>
          <rPr>
            <b/>
            <u/>
            <sz val="8"/>
            <color indexed="81"/>
            <rFont val="Tahoma"/>
            <family val="2"/>
          </rPr>
          <t>Purpose</t>
        </r>
        <r>
          <rPr>
            <sz val="8"/>
            <color indexed="81"/>
            <rFont val="Tahoma"/>
          </rPr>
          <t xml:space="preserve">
- Target
- Result</t>
        </r>
      </text>
    </comment>
    <comment ref="Q4" authorId="0">
      <text>
        <r>
          <rPr>
            <b/>
            <u/>
            <sz val="8"/>
            <color indexed="81"/>
            <rFont val="Tahoma"/>
            <family val="2"/>
          </rPr>
          <t>Reference</t>
        </r>
        <r>
          <rPr>
            <sz val="8"/>
            <color indexed="81"/>
            <rFont val="Tahoma"/>
          </rPr>
          <t xml:space="preserve">
- Document name
- Document number
- Document revision</t>
        </r>
      </text>
    </comment>
    <comment ref="Y4" authorId="0">
      <text>
        <r>
          <rPr>
            <b/>
            <u/>
            <sz val="8"/>
            <color indexed="81"/>
            <rFont val="Tahoma"/>
            <family val="2"/>
          </rPr>
          <t>Responsible</t>
        </r>
        <r>
          <rPr>
            <sz val="8"/>
            <color indexed="81"/>
            <rFont val="Tahoma"/>
          </rPr>
          <t xml:space="preserve">
- Name
- Owner</t>
        </r>
      </text>
    </comment>
    <comment ref="AE4" authorId="0">
      <text>
        <r>
          <rPr>
            <b/>
            <u/>
            <sz val="8"/>
            <color indexed="81"/>
            <rFont val="Tahoma"/>
            <family val="2"/>
          </rPr>
          <t>Date</t>
        </r>
        <r>
          <rPr>
            <sz val="8"/>
            <color indexed="81"/>
            <rFont val="Tahoma"/>
          </rPr>
          <t xml:space="preserve">
- Date released
- Document control date</t>
        </r>
      </text>
    </comment>
    <comment ref="N9" authorId="0">
      <text>
        <r>
          <rPr>
            <b/>
            <u/>
            <sz val="8"/>
            <color indexed="81"/>
            <rFont val="Tahoma"/>
            <family val="2"/>
          </rPr>
          <t>Sampling</t>
        </r>
        <r>
          <rPr>
            <sz val="8"/>
            <color indexed="81"/>
            <rFont val="Tahoma"/>
          </rPr>
          <t xml:space="preserve">
</t>
        </r>
        <r>
          <rPr>
            <b/>
            <sz val="8"/>
            <color indexed="81"/>
            <rFont val="Tahoma"/>
          </rPr>
          <t>Purpose:</t>
        </r>
        <r>
          <rPr>
            <sz val="8"/>
            <color indexed="81"/>
            <rFont val="Tahoma"/>
          </rPr>
          <t xml:space="preserve">
Gather information about a population without looking at each element (cost/time-constraints).
</t>
        </r>
        <r>
          <rPr>
            <b/>
            <sz val="8"/>
            <color indexed="81"/>
            <rFont val="Tahoma"/>
          </rPr>
          <t>Applications:</t>
        </r>
        <r>
          <rPr>
            <sz val="8"/>
            <color indexed="81"/>
            <rFont val="Tahoma"/>
          </rPr>
          <t xml:space="preserve">
1. Probability distribution modeling
2. Hypothesis testing
3. Analysis of variance (ANOVA)
4. Design of experiment (DOE)
5. Measurement system validation
6. Regression analysis
</t>
        </r>
        <r>
          <rPr>
            <b/>
            <sz val="8"/>
            <color indexed="81"/>
            <rFont val="Tahoma"/>
          </rPr>
          <t>Population:</t>
        </r>
        <r>
          <rPr>
            <sz val="8"/>
            <color indexed="81"/>
            <rFont val="Tahoma"/>
          </rPr>
          <t xml:space="preserve">
All of the units (opportunities) having information relevant to your business and research objective
Defined such that any selectedunits membership in that population is unequivocal.
It must be measurable and accessible
</t>
        </r>
        <r>
          <rPr>
            <b/>
            <sz val="8"/>
            <color indexed="81"/>
            <rFont val="Tahoma"/>
          </rPr>
          <t>Frame</t>
        </r>
        <r>
          <rPr>
            <sz val="8"/>
            <color indexed="81"/>
            <rFont val="Tahoma"/>
          </rPr>
          <t xml:space="preserve">
A list or table of individuals created by applying a definition and rules within the population
</t>
        </r>
        <r>
          <rPr>
            <b/>
            <sz val="8"/>
            <color indexed="81"/>
            <rFont val="Tahoma"/>
          </rPr>
          <t>Sample</t>
        </r>
        <r>
          <rPr>
            <sz val="8"/>
            <color indexed="81"/>
            <rFont val="Tahoma"/>
          </rPr>
          <t xml:space="preserve">
A small part of the population that is used to get information about the whole population drawn out of the frame
</t>
        </r>
        <r>
          <rPr>
            <b/>
            <sz val="8"/>
            <color indexed="81"/>
            <rFont val="Tahoma"/>
          </rPr>
          <t xml:space="preserve">Bias
</t>
        </r>
        <r>
          <rPr>
            <sz val="8"/>
            <color indexed="81"/>
            <rFont val="Tahoma"/>
          </rPr>
          <t>A systematic error caused by:
- A sample frame or sampling rules which favor some parts of the population
- Failure to contact certain individuals or refusal to respond</t>
        </r>
        <r>
          <rPr>
            <b/>
            <sz val="8"/>
            <color indexed="81"/>
            <rFont val="Tahoma"/>
          </rPr>
          <t xml:space="preserve">
</t>
        </r>
      </text>
    </comment>
    <comment ref="I11" authorId="0">
      <text>
        <r>
          <rPr>
            <b/>
            <u/>
            <sz val="8"/>
            <color indexed="81"/>
            <rFont val="Tahoma"/>
            <family val="2"/>
          </rPr>
          <t>Sample Type</t>
        </r>
        <r>
          <rPr>
            <sz val="8"/>
            <color indexed="81"/>
            <rFont val="Tahoma"/>
          </rPr>
          <t xml:space="preserve">
</t>
        </r>
        <r>
          <rPr>
            <u/>
            <sz val="8"/>
            <color indexed="81"/>
            <rFont val="Tahoma"/>
            <family val="2"/>
          </rPr>
          <t>Statistical Sample:</t>
        </r>
        <r>
          <rPr>
            <sz val="8"/>
            <color indexed="81"/>
            <rFont val="Tahoma"/>
          </rPr>
          <t xml:space="preserve">
1. Sample is selected randomly
2. Entire population is sampled
3. Sample is representative of the population
</t>
        </r>
        <r>
          <rPr>
            <u/>
            <sz val="8"/>
            <color indexed="81"/>
            <rFont val="Tahoma"/>
            <family val="2"/>
          </rPr>
          <t>Judgmental Sample:</t>
        </r>
        <r>
          <rPr>
            <sz val="8"/>
            <color indexed="81"/>
            <rFont val="Tahoma"/>
          </rPr>
          <t xml:space="preserve">
1. Sample selected based on knowledge/experience
2. Only subset of population is selected
3. Sample is assumed to be representative of the population</t>
        </r>
      </text>
    </comment>
    <comment ref="I13" authorId="0">
      <text>
        <r>
          <rPr>
            <b/>
            <u/>
            <sz val="8"/>
            <color indexed="81"/>
            <rFont val="Tahoma"/>
            <family val="2"/>
          </rPr>
          <t>Sampling Method</t>
        </r>
        <r>
          <rPr>
            <b/>
            <sz val="8"/>
            <color indexed="81"/>
            <rFont val="Tahoma"/>
          </rPr>
          <t xml:space="preserve">
</t>
        </r>
        <r>
          <rPr>
            <sz val="8"/>
            <color indexed="81"/>
            <rFont val="Tahoma"/>
          </rPr>
          <t xml:space="preserve">1. Random
2. Systematic (Purposive)
3 Stratified
</t>
        </r>
      </text>
    </comment>
    <comment ref="D16" authorId="0">
      <text>
        <r>
          <rPr>
            <b/>
            <u/>
            <sz val="8"/>
            <color indexed="81"/>
            <rFont val="Tahoma"/>
            <family val="2"/>
          </rPr>
          <t>Random Sample</t>
        </r>
        <r>
          <rPr>
            <sz val="8"/>
            <color indexed="81"/>
            <rFont val="Tahoma"/>
          </rPr>
          <t xml:space="preserve">
 is randomly selected; every item in the population has an equal chance to be included in the sample</t>
        </r>
      </text>
    </comment>
    <comment ref="I16" authorId="0">
      <text>
        <r>
          <rPr>
            <b/>
            <u/>
            <sz val="8"/>
            <color indexed="81"/>
            <rFont val="Tahoma"/>
            <family val="2"/>
          </rPr>
          <t>Systematic Sample (Purposive Sampling)</t>
        </r>
        <r>
          <rPr>
            <sz val="8"/>
            <color indexed="81"/>
            <rFont val="Tahoma"/>
          </rPr>
          <t xml:space="preserve">
samples are selected based upon pre-defined sequence. Example: each first and last unit of a shift is selected for test.</t>
        </r>
      </text>
    </comment>
    <comment ref="N16" authorId="0">
      <text>
        <r>
          <rPr>
            <b/>
            <u/>
            <sz val="8"/>
            <color indexed="81"/>
            <rFont val="Tahoma"/>
            <family val="2"/>
          </rPr>
          <t>Stratified Sample</t>
        </r>
        <r>
          <rPr>
            <sz val="8"/>
            <color indexed="81"/>
            <rFont val="Tahoma"/>
          </rPr>
          <t xml:space="preserve">
the population is segmented into several Layers/Groups/Strata and items are randomly selected within each layer (number may vary based on risk- or variation of each Strata). This method is used to reduce the overall sample size.</t>
        </r>
      </text>
    </comment>
    <comment ref="M19" authorId="0">
      <text>
        <r>
          <rPr>
            <sz val="8"/>
            <color indexed="81"/>
            <rFont val="Tahoma"/>
          </rPr>
          <t xml:space="preserve">Allocates sample-size based on risk-rank:
</t>
        </r>
        <r>
          <rPr>
            <b/>
            <sz val="8"/>
            <color indexed="81"/>
            <rFont val="Tahoma"/>
          </rPr>
          <t>High risk = large sample size</t>
        </r>
      </text>
    </comment>
    <comment ref="V19" authorId="0">
      <text>
        <r>
          <rPr>
            <sz val="8"/>
            <color indexed="81"/>
            <rFont val="Tahoma"/>
          </rPr>
          <t xml:space="preserve">Allocates sample-size based on variation:
</t>
        </r>
        <r>
          <rPr>
            <b/>
            <sz val="8"/>
            <color indexed="81"/>
            <rFont val="Tahoma"/>
          </rPr>
          <t>large variation = large sample size</t>
        </r>
      </text>
    </comment>
    <comment ref="M20" authorId="0">
      <text>
        <r>
          <rPr>
            <sz val="8"/>
            <color indexed="81"/>
            <rFont val="Tahoma"/>
          </rPr>
          <t>Name of Group (Strata)</t>
        </r>
      </text>
    </comment>
    <comment ref="O20" authorId="0">
      <text>
        <r>
          <rPr>
            <sz val="8"/>
            <color indexed="81"/>
            <rFont val="Tahoma"/>
          </rPr>
          <t>Risk ranking:
1 = lowest risk
10 = highest risk</t>
        </r>
      </text>
    </comment>
    <comment ref="Q20" authorId="0">
      <text>
        <r>
          <rPr>
            <sz val="8"/>
            <color indexed="81"/>
            <rFont val="Tahoma"/>
          </rPr>
          <t>Proportion allocated by risk-ranking</t>
        </r>
      </text>
    </comment>
    <comment ref="S20" authorId="0">
      <text>
        <r>
          <rPr>
            <sz val="8"/>
            <color indexed="81"/>
            <rFont val="Tahoma"/>
          </rPr>
          <t>Sample size per group as a function of:
a) total sample size
b) risk ranking</t>
        </r>
      </text>
    </comment>
    <comment ref="V20" authorId="0">
      <text>
        <r>
          <rPr>
            <u/>
            <sz val="8"/>
            <color indexed="81"/>
            <rFont val="Tahoma"/>
            <family val="2"/>
          </rPr>
          <t>Stratum size:</t>
        </r>
        <r>
          <rPr>
            <sz val="8"/>
            <color indexed="81"/>
            <rFont val="Tahoma"/>
          </rPr>
          <t xml:space="preserve">
Enter group size = known or estimated size of a Group/Strata within a population.
</t>
        </r>
        <r>
          <rPr>
            <u/>
            <sz val="8"/>
            <color indexed="81"/>
            <rFont val="Tahoma"/>
            <family val="2"/>
          </rPr>
          <t>Example:</t>
        </r>
        <r>
          <rPr>
            <sz val="8"/>
            <color indexed="81"/>
            <rFont val="Tahoma"/>
          </rPr>
          <t xml:space="preserve"> 
200 Mil cars total in US</t>
        </r>
        <r>
          <rPr>
            <sz val="8"/>
            <color indexed="81"/>
            <rFont val="Tahoma"/>
          </rPr>
          <t xml:space="preserve">
Strata-1: 100 Mil US-cars
Strata-2: 70 Mil Japan-cars
Strata-3: 30 Mil Europe-cars </t>
        </r>
      </text>
    </comment>
    <comment ref="X20" authorId="0">
      <text>
        <r>
          <rPr>
            <sz val="8"/>
            <color indexed="81"/>
            <rFont val="Tahoma"/>
          </rPr>
          <t>Standard deviation of the Group/Strata</t>
        </r>
      </text>
    </comment>
    <comment ref="Z20" authorId="0">
      <text>
        <r>
          <rPr>
            <sz val="8"/>
            <color indexed="81"/>
            <rFont val="Tahoma"/>
          </rPr>
          <t>Number (stratum-size) * variation (sigma)</t>
        </r>
      </text>
    </comment>
    <comment ref="AB20" authorId="0">
      <text>
        <r>
          <rPr>
            <sz val="8"/>
            <color indexed="81"/>
            <rFont val="Tahoma"/>
          </rPr>
          <t>Proportion allocated by variance. Large standard deviation = large sample size</t>
        </r>
      </text>
    </comment>
    <comment ref="AD20" authorId="0">
      <text>
        <r>
          <rPr>
            <sz val="8"/>
            <color indexed="81"/>
            <rFont val="Tahoma"/>
          </rPr>
          <t xml:space="preserve">Sample size based on:
a) total sample size
b) proportion as function of standard deviation </t>
        </r>
      </text>
    </comment>
    <comment ref="S25" authorId="0">
      <text>
        <r>
          <rPr>
            <sz val="8"/>
            <color indexed="81"/>
            <rFont val="Tahoma"/>
          </rPr>
          <t>Total sample size desired</t>
        </r>
      </text>
    </comment>
    <comment ref="I28" authorId="0">
      <text>
        <r>
          <rPr>
            <u/>
            <sz val="8"/>
            <color indexed="81"/>
            <rFont val="Tahoma"/>
            <family val="2"/>
          </rPr>
          <t>Precision:</t>
        </r>
        <r>
          <rPr>
            <sz val="8"/>
            <color indexed="81"/>
            <rFont val="Tahoma"/>
          </rPr>
          <t xml:space="preserve">
The desired precision of results or sampling error is key driver of sample size.
</t>
        </r>
        <r>
          <rPr>
            <u/>
            <sz val="8"/>
            <color indexed="81"/>
            <rFont val="Tahoma"/>
            <family val="2"/>
          </rPr>
          <t>Confidence:</t>
        </r>
        <r>
          <rPr>
            <sz val="8"/>
            <color indexed="81"/>
            <rFont val="Tahoma"/>
          </rPr>
          <t xml:space="preserve">
Confidence value determines the probability that the actual population value will be contained within the estimated interval.  </t>
        </r>
      </text>
    </comment>
    <comment ref="I30" authorId="0">
      <text>
        <r>
          <rPr>
            <u/>
            <sz val="8"/>
            <color indexed="81"/>
            <rFont val="Tahoma"/>
            <family val="2"/>
          </rPr>
          <t xml:space="preserve">Data Types
</t>
        </r>
        <r>
          <rPr>
            <sz val="8"/>
            <color indexed="81"/>
            <rFont val="Tahoma"/>
          </rPr>
          <t>a) Discrete/attribute data
b) Continuous data</t>
        </r>
      </text>
    </comment>
    <comment ref="E32" authorId="0">
      <text>
        <r>
          <rPr>
            <b/>
            <u/>
            <sz val="8"/>
            <color indexed="81"/>
            <rFont val="Tahoma"/>
            <family val="2"/>
          </rPr>
          <t>Discrete/Attribute Data</t>
        </r>
        <r>
          <rPr>
            <u/>
            <sz val="8"/>
            <color indexed="81"/>
            <rFont val="Tahoma"/>
            <family val="2"/>
          </rPr>
          <t xml:space="preserve">
Characteristic:</t>
        </r>
        <r>
          <rPr>
            <sz val="8"/>
            <color indexed="81"/>
            <rFont val="Tahoma"/>
          </rPr>
          <t xml:space="preserve">
Only discrete values are possible; variable is integer.
</t>
        </r>
        <r>
          <rPr>
            <u/>
            <sz val="8"/>
            <color indexed="81"/>
            <rFont val="Tahoma"/>
            <family val="2"/>
          </rPr>
          <t>Examples:</t>
        </r>
        <r>
          <rPr>
            <sz val="8"/>
            <color indexed="81"/>
            <rFont val="Tahoma"/>
          </rPr>
          <t xml:space="preserve">
a) binomial: yes/no, pass/fail, small/medium/large, red/green/blue, …
 b) counts: defectives, days, …</t>
        </r>
      </text>
    </comment>
    <comment ref="T32" authorId="0">
      <text>
        <r>
          <rPr>
            <b/>
            <u/>
            <sz val="8"/>
            <color indexed="81"/>
            <rFont val="Tahoma"/>
            <family val="2"/>
          </rPr>
          <t>Continuous Data</t>
        </r>
        <r>
          <rPr>
            <sz val="8"/>
            <color indexed="81"/>
            <rFont val="Tahoma"/>
          </rPr>
          <t xml:space="preserve">
</t>
        </r>
        <r>
          <rPr>
            <u/>
            <sz val="8"/>
            <color indexed="81"/>
            <rFont val="Tahoma"/>
            <family val="2"/>
          </rPr>
          <t>Characteristic:</t>
        </r>
        <r>
          <rPr>
            <sz val="8"/>
            <color indexed="81"/>
            <rFont val="Tahoma"/>
          </rPr>
          <t xml:space="preserve">
Any value is possible; variable is continuous.
</t>
        </r>
        <r>
          <rPr>
            <u/>
            <sz val="8"/>
            <color indexed="81"/>
            <rFont val="Tahoma"/>
            <family val="2"/>
          </rPr>
          <t>Examples:</t>
        </r>
        <r>
          <rPr>
            <sz val="8"/>
            <color indexed="81"/>
            <rFont val="Tahoma"/>
          </rPr>
          <t xml:space="preserve">
Temperature, Pressure,
Length, Weight, Size, …</t>
        </r>
      </text>
    </comment>
    <comment ref="C34" authorId="0">
      <text>
        <r>
          <rPr>
            <b/>
            <u/>
            <sz val="8"/>
            <color indexed="81"/>
            <rFont val="Tahoma"/>
            <family val="2"/>
          </rPr>
          <t>Estimate the Sample-Size</t>
        </r>
        <r>
          <rPr>
            <u/>
            <sz val="8"/>
            <color indexed="81"/>
            <rFont val="Tahoma"/>
            <family val="2"/>
          </rPr>
          <t xml:space="preserve">
Purpose:
</t>
        </r>
        <r>
          <rPr>
            <sz val="8"/>
            <color indexed="81"/>
            <rFont val="Tahoma"/>
          </rPr>
          <t>to estimate the Proportion; used for attribute data.</t>
        </r>
        <r>
          <rPr>
            <u/>
            <sz val="8"/>
            <color indexed="81"/>
            <rFont val="Tahoma"/>
            <family val="2"/>
          </rPr>
          <t xml:space="preserve">
Example:</t>
        </r>
        <r>
          <rPr>
            <sz val="8"/>
            <color indexed="81"/>
            <rFont val="Tahoma"/>
          </rPr>
          <t xml:space="preserve">
Calculate the required sample size to estimate the proportion of failures with a sample-precision of +/-2% at 95% confidence. If the population proportion is unknown &gt;&gt;&gt; use 0.5.
</t>
        </r>
        <r>
          <rPr>
            <u/>
            <sz val="8"/>
            <color indexed="81"/>
            <rFont val="Tahoma"/>
            <family val="2"/>
          </rPr>
          <t>Results:</t>
        </r>
        <r>
          <rPr>
            <sz val="8"/>
            <color indexed="81"/>
            <rFont val="Tahoma"/>
          </rPr>
          <t xml:space="preserve">
- for infinite population: 2,401 samples.
- for finite population of 500: 414 samples.</t>
        </r>
      </text>
    </comment>
    <comment ref="Q34" authorId="0">
      <text>
        <r>
          <rPr>
            <b/>
            <u/>
            <sz val="8"/>
            <color indexed="81"/>
            <rFont val="Tahoma"/>
            <family val="2"/>
          </rPr>
          <t>Estimate the Sample-Size</t>
        </r>
        <r>
          <rPr>
            <sz val="8"/>
            <color indexed="81"/>
            <rFont val="Tahoma"/>
          </rPr>
          <t xml:space="preserve">
</t>
        </r>
        <r>
          <rPr>
            <u/>
            <sz val="8"/>
            <color indexed="81"/>
            <rFont val="Tahoma"/>
            <family val="2"/>
          </rPr>
          <t>Purpose:</t>
        </r>
        <r>
          <rPr>
            <sz val="8"/>
            <color indexed="81"/>
            <rFont val="Tahoma"/>
          </rPr>
          <t xml:space="preserve">
to estimate the Mean for continuous data.
</t>
        </r>
        <r>
          <rPr>
            <u/>
            <sz val="8"/>
            <color indexed="81"/>
            <rFont val="Tahoma"/>
            <family val="2"/>
          </rPr>
          <t>Example:</t>
        </r>
        <r>
          <rPr>
            <sz val="8"/>
            <color indexed="81"/>
            <rFont val="Tahoma"/>
          </rPr>
          <t xml:space="preserve">
Calculate the sample size needed to estimate the average price within error of $500 for a new car at 90% confidence and population standard deviation of $2,500.
</t>
        </r>
        <r>
          <rPr>
            <u/>
            <sz val="8"/>
            <color indexed="81"/>
            <rFont val="Tahoma"/>
            <family val="2"/>
          </rPr>
          <t>Results:</t>
        </r>
        <r>
          <rPr>
            <sz val="8"/>
            <color indexed="81"/>
            <rFont val="Tahoma"/>
          </rPr>
          <t xml:space="preserve">
- for infinite population: 68 samples.
- for finite population of 500: 60 samples.</t>
        </r>
      </text>
    </comment>
    <comment ref="L35" authorId="0">
      <text>
        <r>
          <rPr>
            <sz val="8"/>
            <color indexed="81"/>
            <rFont val="Tahoma"/>
          </rPr>
          <t>Estimate proportion of population. If unknown &gt;&gt;&gt; enter 0.5</t>
        </r>
      </text>
    </comment>
    <comment ref="Z35" authorId="0">
      <text>
        <r>
          <rPr>
            <sz val="8"/>
            <color indexed="81"/>
            <rFont val="Tahoma"/>
          </rPr>
          <t>Estimate proportion of population. If unknown &gt;&gt;&gt; enter 0.5</t>
        </r>
      </text>
    </comment>
    <comment ref="L36" authorId="0">
      <text>
        <r>
          <rPr>
            <u/>
            <sz val="8"/>
            <color indexed="81"/>
            <rFont val="Tahoma"/>
            <family val="2"/>
          </rPr>
          <t xml:space="preserve">Example
</t>
        </r>
        <r>
          <rPr>
            <sz val="8"/>
            <color indexed="81"/>
            <rFont val="Tahoma"/>
          </rPr>
          <t>Precision/error = +/-2%
&gt;&gt;&gt; enter 0.02</t>
        </r>
      </text>
    </comment>
    <comment ref="Z36" authorId="0">
      <text>
        <r>
          <rPr>
            <u/>
            <sz val="8"/>
            <color indexed="81"/>
            <rFont val="Tahoma"/>
            <family val="2"/>
          </rPr>
          <t xml:space="preserve">Example
</t>
        </r>
        <r>
          <rPr>
            <sz val="8"/>
            <color indexed="81"/>
            <rFont val="Tahoma"/>
          </rPr>
          <t>Precision/error = +/-2%
&gt;&gt;&gt; enter 0.02</t>
        </r>
      </text>
    </comment>
    <comment ref="L37" authorId="0">
      <text>
        <r>
          <rPr>
            <b/>
            <u/>
            <sz val="8"/>
            <color indexed="81"/>
            <rFont val="Tahoma"/>
            <family val="2"/>
          </rPr>
          <t>Confidence Level</t>
        </r>
        <r>
          <rPr>
            <sz val="8"/>
            <color indexed="81"/>
            <rFont val="Tahoma"/>
          </rPr>
          <t xml:space="preserve">
</t>
        </r>
        <r>
          <rPr>
            <u/>
            <sz val="8"/>
            <color indexed="81"/>
            <rFont val="Tahoma"/>
            <family val="2"/>
          </rPr>
          <t>Characteristics:</t>
        </r>
        <r>
          <rPr>
            <sz val="8"/>
            <color indexed="81"/>
            <rFont val="Tahoma"/>
          </rPr>
          <t xml:space="preserve">
1. High confidence requires large sample size
2. Most common value = 95%
</t>
        </r>
        <r>
          <rPr>
            <u/>
            <sz val="8"/>
            <color indexed="81"/>
            <rFont val="Tahoma"/>
            <family val="2"/>
          </rPr>
          <t>Confidence |  Z-value @ alpha/2</t>
        </r>
        <r>
          <rPr>
            <sz val="8"/>
            <color indexed="81"/>
            <rFont val="Tahoma"/>
          </rPr>
          <t xml:space="preserve">
99% -------------------- 2.58
95% -------------------- 1.96
90% -------------------- 1.65
80% -------------------- 1.28
</t>
        </r>
      </text>
    </comment>
    <comment ref="Z37" authorId="0">
      <text>
        <r>
          <rPr>
            <b/>
            <u/>
            <sz val="8"/>
            <color indexed="81"/>
            <rFont val="Tahoma"/>
            <family val="2"/>
          </rPr>
          <t>Confidence Level</t>
        </r>
        <r>
          <rPr>
            <sz val="8"/>
            <color indexed="81"/>
            <rFont val="Tahoma"/>
          </rPr>
          <t xml:space="preserve">
</t>
        </r>
        <r>
          <rPr>
            <u/>
            <sz val="8"/>
            <color indexed="81"/>
            <rFont val="Tahoma"/>
            <family val="2"/>
          </rPr>
          <t>Characteristics:</t>
        </r>
        <r>
          <rPr>
            <sz val="8"/>
            <color indexed="81"/>
            <rFont val="Tahoma"/>
          </rPr>
          <t xml:space="preserve">
1. High confidence requires large sample size
2. Most common value = 95%
</t>
        </r>
        <r>
          <rPr>
            <u/>
            <sz val="8"/>
            <color indexed="81"/>
            <rFont val="Tahoma"/>
            <family val="2"/>
          </rPr>
          <t>ConfidLevel  |  Z-value (@ alpha/2)</t>
        </r>
        <r>
          <rPr>
            <sz val="8"/>
            <color indexed="81"/>
            <rFont val="Tahoma"/>
          </rPr>
          <t xml:space="preserve">
99% -------------------- 2.58
95% -------------------- 1.96
90% -------------------- 1.65
80% -------------------- 1.28
</t>
        </r>
      </text>
    </comment>
    <comment ref="L40" authorId="0">
      <text>
        <r>
          <rPr>
            <sz val="8"/>
            <color indexed="81"/>
            <rFont val="Tahoma"/>
          </rPr>
          <t>Sample size for infinite/unlimited population</t>
        </r>
      </text>
    </comment>
    <comment ref="Z40" authorId="0">
      <text>
        <r>
          <rPr>
            <sz val="8"/>
            <color indexed="81"/>
            <rFont val="Tahoma"/>
          </rPr>
          <t>Sample size for infinite/unlimited population</t>
        </r>
      </text>
    </comment>
    <comment ref="L44" authorId="0">
      <text>
        <r>
          <rPr>
            <sz val="8"/>
            <color indexed="81"/>
            <rFont val="Tahoma"/>
          </rPr>
          <t>Sample size for finite/limited population</t>
        </r>
      </text>
    </comment>
    <comment ref="Z44" authorId="0">
      <text>
        <r>
          <rPr>
            <sz val="8"/>
            <color indexed="81"/>
            <rFont val="Tahoma"/>
          </rPr>
          <t>Sample size for finite/limited population</t>
        </r>
      </text>
    </comment>
    <comment ref="N47" authorId="0">
      <text>
        <r>
          <rPr>
            <b/>
            <u/>
            <sz val="8"/>
            <color indexed="81"/>
            <rFont val="Tahoma"/>
            <family val="2"/>
          </rPr>
          <t>Results</t>
        </r>
        <r>
          <rPr>
            <sz val="8"/>
            <color indexed="81"/>
            <rFont val="Tahoma"/>
          </rPr>
          <t xml:space="preserve">
Sample size is required for sampling procedures, example: process controls, control charting etc </t>
        </r>
      </text>
    </comment>
  </commentList>
</comments>
</file>

<file path=xl/sharedStrings.xml><?xml version="1.0" encoding="utf-8"?>
<sst xmlns="http://schemas.openxmlformats.org/spreadsheetml/2006/main" count="57" uniqueCount="44">
  <si>
    <t>Process:</t>
  </si>
  <si>
    <t>Purpose:</t>
  </si>
  <si>
    <t>Reference:</t>
  </si>
  <si>
    <t>Responsible:</t>
  </si>
  <si>
    <t>Date:</t>
  </si>
  <si>
    <t>1. Start</t>
  </si>
  <si>
    <t>Sigma</t>
  </si>
  <si>
    <t>D</t>
  </si>
  <si>
    <t>20-SampleSize</t>
  </si>
  <si>
    <t>SAMPLE SIZE</t>
  </si>
  <si>
    <t>2. Select Sample Type</t>
  </si>
  <si>
    <t>3. Select Sampling Method</t>
  </si>
  <si>
    <t>Random</t>
  </si>
  <si>
    <t>Systematic</t>
  </si>
  <si>
    <t>Stratified</t>
  </si>
  <si>
    <t>Risk Based Allocation</t>
  </si>
  <si>
    <t>Neyman Sample Allocation</t>
  </si>
  <si>
    <t>Group</t>
  </si>
  <si>
    <t>Risk</t>
  </si>
  <si>
    <t>Prop</t>
  </si>
  <si>
    <t>Size</t>
  </si>
  <si>
    <t>Strata</t>
  </si>
  <si>
    <t>N*Sig</t>
  </si>
  <si>
    <t>A</t>
  </si>
  <si>
    <t>B</t>
  </si>
  <si>
    <t>C</t>
  </si>
  <si>
    <t>Total:</t>
  </si>
  <si>
    <t>4. Specify Precision &amp; Confidence</t>
  </si>
  <si>
    <t>5. Specify Type of Data</t>
  </si>
  <si>
    <t>Discrete / Proportion</t>
  </si>
  <si>
    <t>Continuous / Mean</t>
  </si>
  <si>
    <t>Sample Size - estimate Proportion</t>
  </si>
  <si>
    <t>Sample Size - estimate Mean</t>
  </si>
  <si>
    <t>Estimate of True Proportion</t>
  </si>
  <si>
    <t>Population Std Deviation</t>
  </si>
  <si>
    <t>Sampling Error</t>
  </si>
  <si>
    <t>Confidence Level</t>
  </si>
  <si>
    <t>Z-Value</t>
  </si>
  <si>
    <t xml:space="preserve">Calculated Sample Size </t>
  </si>
  <si>
    <t>Sample Size required</t>
  </si>
  <si>
    <t>Sample Size, finite Population</t>
  </si>
  <si>
    <t>Population Size</t>
  </si>
  <si>
    <t>Sample Size with FPC</t>
  </si>
  <si>
    <t>6.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</si>
</sst>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_(* #,##0_);_(* \(#,##0\);_(* &quot;-&quot;??_);_(@_)"/>
  </numFmts>
  <fonts count="21" x14ac:knownFonts="1">
    <font>
      <sz val="11"/>
      <color theme="1"/>
      <name val="Calibri"/>
      <scheme val="minor"/>
    </font>
    <font>
      <u/>
      <sz val="10"/>
      <color indexed="12"/>
      <name val="Arial"/>
      <family val="2"/>
    </font>
    <font>
      <u/>
      <sz val="10"/>
      <color indexed="53"/>
      <name val="Arial"/>
      <family val="2"/>
    </font>
    <font>
      <b/>
      <sz val="10"/>
      <name val="Arial"/>
      <family val="2"/>
    </font>
    <font>
      <b/>
      <u/>
      <sz val="10"/>
      <name val="Arial"/>
      <family val="2"/>
    </font>
    <font>
      <u/>
      <sz val="8"/>
      <color indexed="22"/>
      <name val="Arial"/>
      <family val="2"/>
    </font>
    <font>
      <sz val="10"/>
      <name val="Arial"/>
      <family val="2"/>
    </font>
    <font>
      <sz val="10"/>
      <name val="Arial"/>
      <family val="2"/>
    </font>
    <font>
      <sz val="10"/>
      <color indexed="12"/>
      <name val="Arial"/>
      <family val="2"/>
    </font>
    <font>
      <sz val="10"/>
      <color indexed="20"/>
      <name val="Arial"/>
      <family val="2"/>
    </font>
    <font>
      <b/>
      <u/>
      <sz val="8"/>
      <color indexed="81"/>
      <name val="Tahoma"/>
      <family val="2"/>
    </font>
    <font>
      <sz val="8"/>
      <color indexed="81"/>
      <name val="Tahoma"/>
    </font>
    <font>
      <u/>
      <sz val="8"/>
      <color indexed="81"/>
      <name val="Tahoma"/>
      <family val="2"/>
    </font>
    <font>
      <b/>
      <sz val="8"/>
      <color indexed="81"/>
      <name val="Tahoma"/>
    </font>
    <font>
      <b/>
      <sz val="10"/>
      <color indexed="12"/>
      <name val="Arial"/>
      <family val="2"/>
    </font>
    <font>
      <sz val="9"/>
      <color indexed="9"/>
      <name val="Arial"/>
      <family val="2"/>
    </font>
    <font>
      <sz val="18"/>
      <name val="Arial"/>
      <family val="2"/>
    </font>
    <font>
      <sz val="11"/>
      <color theme="1"/>
      <name val="Calibri"/>
      <scheme val="minor"/>
    </font>
    <font>
      <b/>
      <sz val="16"/>
      <color rgb="FF3366FF"/>
      <name val="Arial"/>
      <family val="2"/>
    </font>
    <font>
      <sz val="16"/>
      <color rgb="FF3366FF"/>
      <name val="Arial"/>
      <family val="2"/>
    </font>
    <font>
      <sz val="11"/>
      <color rgb="FF3366FF"/>
      <name val="Calibri"/>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CFFCC"/>
        <bgColor indexed="64"/>
      </patternFill>
    </fill>
  </fills>
  <borders count="21">
    <border>
      <left/>
      <right/>
      <top/>
      <bottom/>
      <diagonal/>
    </border>
    <border>
      <left/>
      <right/>
      <top/>
      <bottom style="medium">
        <color indexed="53"/>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hair">
        <color auto="1"/>
      </left>
      <right/>
      <top/>
      <bottom style="thin">
        <color auto="1"/>
      </bottom>
      <diagonal/>
    </border>
    <border>
      <left/>
      <right/>
      <top style="medium">
        <color indexed="53"/>
      </top>
      <bottom/>
      <diagonal/>
    </border>
    <border>
      <left style="thin">
        <color auto="1"/>
      </left>
      <right style="hair">
        <color auto="1"/>
      </right>
      <top style="thin">
        <color auto="1"/>
      </top>
      <bottom/>
      <diagonal/>
    </border>
    <border>
      <left/>
      <right style="hair">
        <color auto="1"/>
      </right>
      <top/>
      <bottom style="thin">
        <color auto="1"/>
      </bottom>
      <diagonal/>
    </border>
  </borders>
  <cellStyleXfs count="5">
    <xf numFmtId="0" fontId="0" fillId="0" borderId="0"/>
    <xf numFmtId="165" fontId="6" fillId="0" borderId="0" applyFont="0" applyFill="0" applyBorder="0" applyAlignment="0" applyProtection="0"/>
    <xf numFmtId="0" fontId="1" fillId="0" borderId="0" applyNumberFormat="0" applyFill="0" applyBorder="0" applyAlignment="0" applyProtection="0">
      <alignment vertical="top"/>
      <protection locked="0"/>
    </xf>
    <xf numFmtId="9" fontId="17" fillId="0" borderId="0" applyFont="0" applyFill="0" applyBorder="0" applyAlignment="0" applyProtection="0"/>
    <xf numFmtId="164" fontId="7" fillId="0" borderId="0" applyFont="0" applyFill="0" applyBorder="0" applyAlignment="0" applyProtection="0"/>
  </cellStyleXfs>
  <cellXfs count="135">
    <xf numFmtId="0" fontId="0" fillId="0" borderId="0" xfId="0"/>
    <xf numFmtId="0" fontId="0" fillId="2" borderId="0" xfId="0" applyFill="1" applyProtection="1">
      <protection hidden="1"/>
    </xf>
    <xf numFmtId="0" fontId="2" fillId="2" borderId="1" xfId="2" applyNumberFormat="1" applyFont="1" applyFill="1" applyBorder="1" applyAlignment="1" applyProtection="1">
      <alignment horizontal="right" vertical="top"/>
      <protection hidden="1"/>
    </xf>
    <xf numFmtId="0" fontId="0" fillId="2" borderId="0" xfId="0" applyFill="1" applyBorder="1" applyProtection="1">
      <protection hidden="1"/>
    </xf>
    <xf numFmtId="0" fontId="0" fillId="2" borderId="6" xfId="0" applyFill="1" applyBorder="1" applyProtection="1">
      <protection hidden="1"/>
    </xf>
    <xf numFmtId="0" fontId="0" fillId="2" borderId="8" xfId="0" applyFill="1" applyBorder="1" applyProtection="1">
      <protection hidden="1"/>
    </xf>
    <xf numFmtId="0" fontId="6" fillId="2" borderId="0" xfId="0" applyFont="1" applyFill="1" applyBorder="1" applyProtection="1">
      <protection hidden="1"/>
    </xf>
    <xf numFmtId="0" fontId="0" fillId="2" borderId="8" xfId="0" applyFill="1" applyBorder="1" applyAlignment="1" applyProtection="1">
      <alignment horizontal="center"/>
      <protection hidden="1"/>
    </xf>
    <xf numFmtId="0" fontId="6" fillId="2" borderId="6" xfId="0" applyFont="1" applyFill="1" applyBorder="1" applyProtection="1">
      <protection hidden="1"/>
    </xf>
    <xf numFmtId="0" fontId="6" fillId="2" borderId="8" xfId="0" applyFont="1" applyFill="1" applyBorder="1" applyProtection="1">
      <protection hidden="1"/>
    </xf>
    <xf numFmtId="0" fontId="0" fillId="2" borderId="0" xfId="0" applyFill="1" applyBorder="1" applyAlignment="1" applyProtection="1">
      <alignment horizontal="center"/>
      <protection hidden="1"/>
    </xf>
    <xf numFmtId="0" fontId="6" fillId="2" borderId="3" xfId="0" applyFont="1" applyFill="1" applyBorder="1" applyProtection="1">
      <protection hidden="1"/>
    </xf>
    <xf numFmtId="0" fontId="6" fillId="2" borderId="0" xfId="0" applyNumberFormat="1" applyFont="1" applyFill="1" applyBorder="1" applyAlignment="1" applyProtection="1">
      <alignment horizontal="right" vertical="top"/>
      <protection hidden="1"/>
    </xf>
    <xf numFmtId="0" fontId="6" fillId="2" borderId="0" xfId="0" applyFont="1" applyFill="1" applyProtection="1">
      <protection hidden="1"/>
    </xf>
    <xf numFmtId="0" fontId="15" fillId="2" borderId="0" xfId="0" applyFont="1" applyFill="1" applyBorder="1" applyAlignment="1" applyProtection="1">
      <alignment horizontal="left"/>
      <protection hidden="1"/>
    </xf>
    <xf numFmtId="0" fontId="16" fillId="2" borderId="0" xfId="0" applyFont="1" applyFill="1" applyBorder="1" applyAlignment="1" applyProtection="1">
      <protection hidden="1"/>
    </xf>
    <xf numFmtId="0" fontId="0" fillId="2" borderId="0" xfId="0" applyFill="1" applyBorder="1" applyAlignment="1" applyProtection="1">
      <alignment horizontal="left"/>
      <protection hidden="1"/>
    </xf>
    <xf numFmtId="0" fontId="0" fillId="2" borderId="0" xfId="0" applyFill="1" applyProtection="1"/>
    <xf numFmtId="0" fontId="15" fillId="2" borderId="1" xfId="0" applyFont="1" applyFill="1" applyBorder="1" applyProtection="1">
      <protection hidden="1"/>
    </xf>
    <xf numFmtId="0" fontId="16" fillId="2" borderId="1" xfId="0" applyFont="1" applyFill="1" applyBorder="1" applyAlignment="1" applyProtection="1">
      <protection hidden="1"/>
    </xf>
    <xf numFmtId="0" fontId="0" fillId="2" borderId="1" xfId="0" applyFill="1" applyBorder="1" applyAlignment="1" applyProtection="1">
      <alignment horizontal="left"/>
      <protection hidden="1"/>
    </xf>
    <xf numFmtId="0" fontId="6" fillId="2" borderId="0" xfId="0" applyFont="1" applyFill="1" applyProtection="1"/>
    <xf numFmtId="0" fontId="6" fillId="2" borderId="0" xfId="0" applyFont="1" applyFill="1" applyBorder="1" applyProtection="1"/>
    <xf numFmtId="0" fontId="6" fillId="2" borderId="9" xfId="0" applyFont="1" applyFill="1" applyBorder="1" applyProtection="1">
      <protection hidden="1"/>
    </xf>
    <xf numFmtId="0" fontId="6" fillId="2" borderId="11" xfId="0" applyFont="1" applyFill="1" applyBorder="1" applyProtection="1">
      <protection hidden="1"/>
    </xf>
    <xf numFmtId="0" fontId="6" fillId="2" borderId="10" xfId="0" applyFont="1" applyFill="1" applyBorder="1" applyProtection="1">
      <protection hidden="1"/>
    </xf>
    <xf numFmtId="0" fontId="6" fillId="2" borderId="0" xfId="0" applyFont="1" applyFill="1" applyBorder="1" applyAlignment="1" applyProtection="1">
      <protection hidden="1"/>
    </xf>
    <xf numFmtId="1" fontId="9" fillId="2" borderId="0" xfId="0" applyNumberFormat="1" applyFont="1" applyFill="1" applyBorder="1" applyAlignment="1" applyProtection="1">
      <protection hidden="1"/>
    </xf>
    <xf numFmtId="0" fontId="8" fillId="2" borderId="0" xfId="0" applyFont="1" applyFill="1" applyBorder="1" applyAlignment="1" applyProtection="1">
      <protection hidden="1"/>
    </xf>
    <xf numFmtId="0" fontId="6" fillId="2" borderId="9" xfId="0" applyFont="1" applyFill="1" applyBorder="1" applyAlignment="1" applyProtection="1">
      <protection hidden="1"/>
    </xf>
    <xf numFmtId="0" fontId="6" fillId="2" borderId="10" xfId="0" applyFont="1" applyFill="1" applyBorder="1" applyAlignment="1" applyProtection="1">
      <protection hidden="1"/>
    </xf>
    <xf numFmtId="0" fontId="6" fillId="2" borderId="3" xfId="0" applyFont="1" applyFill="1" applyBorder="1" applyAlignment="1" applyProtection="1">
      <protection hidden="1"/>
    </xf>
    <xf numFmtId="0" fontId="14" fillId="2" borderId="0" xfId="0" applyFont="1" applyFill="1" applyBorder="1" applyAlignment="1" applyProtection="1">
      <protection hidden="1"/>
    </xf>
    <xf numFmtId="0" fontId="3" fillId="2" borderId="0" xfId="0" applyFont="1" applyFill="1" applyBorder="1" applyAlignment="1" applyProtection="1">
      <alignment horizontal="center"/>
      <protection hidden="1"/>
    </xf>
    <xf numFmtId="0" fontId="0" fillId="2" borderId="0" xfId="0" applyFill="1" applyBorder="1" applyAlignment="1"/>
    <xf numFmtId="0" fontId="3" fillId="2" borderId="4" xfId="0" applyFont="1" applyFill="1" applyBorder="1" applyProtection="1">
      <protection hidden="1"/>
    </xf>
    <xf numFmtId="0" fontId="6" fillId="2" borderId="4" xfId="0" applyFont="1" applyFill="1" applyBorder="1" applyProtection="1">
      <protection hidden="1"/>
    </xf>
    <xf numFmtId="0" fontId="3" fillId="2" borderId="0" xfId="0" applyFont="1" applyFill="1" applyBorder="1" applyProtection="1">
      <protection hidden="1"/>
    </xf>
    <xf numFmtId="0" fontId="3" fillId="2" borderId="9" xfId="0" applyFont="1" applyFill="1" applyBorder="1" applyProtection="1">
      <protection hidden="1"/>
    </xf>
    <xf numFmtId="0" fontId="6" fillId="2" borderId="3" xfId="0" applyNumberFormat="1" applyFont="1" applyFill="1" applyBorder="1" applyProtection="1">
      <protection hidden="1"/>
    </xf>
    <xf numFmtId="0" fontId="3" fillId="2" borderId="4" xfId="0" applyNumberFormat="1" applyFont="1" applyFill="1" applyBorder="1" applyProtection="1">
      <protection hidden="1"/>
    </xf>
    <xf numFmtId="0" fontId="6" fillId="2" borderId="6" xfId="0" applyNumberFormat="1" applyFont="1" applyFill="1" applyBorder="1" applyProtection="1">
      <protection hidden="1"/>
    </xf>
    <xf numFmtId="0" fontId="3" fillId="2" borderId="0" xfId="0" applyNumberFormat="1" applyFont="1" applyFill="1" applyBorder="1" applyProtection="1">
      <protection hidden="1"/>
    </xf>
    <xf numFmtId="0" fontId="6" fillId="2" borderId="12" xfId="0" applyFont="1" applyFill="1" applyBorder="1" applyProtection="1">
      <protection hidden="1"/>
    </xf>
    <xf numFmtId="0" fontId="3" fillId="2" borderId="0" xfId="0" applyFont="1" applyFill="1" applyProtection="1"/>
    <xf numFmtId="0" fontId="6" fillId="4" borderId="8" xfId="0" applyFont="1" applyFill="1" applyBorder="1" applyProtection="1">
      <protection hidden="1"/>
    </xf>
    <xf numFmtId="0" fontId="3" fillId="4" borderId="9" xfId="0" applyFont="1" applyFill="1" applyBorder="1" applyProtection="1">
      <protection hidden="1"/>
    </xf>
    <xf numFmtId="0" fontId="6" fillId="4" borderId="9" xfId="0" applyFont="1" applyFill="1" applyBorder="1" applyProtection="1">
      <protection hidden="1"/>
    </xf>
    <xf numFmtId="2" fontId="6" fillId="2" borderId="4" xfId="0" applyNumberFormat="1" applyFont="1" applyFill="1" applyBorder="1" applyAlignment="1" applyProtection="1">
      <protection hidden="1"/>
    </xf>
    <xf numFmtId="0" fontId="6" fillId="0" borderId="4" xfId="0" applyFont="1" applyBorder="1" applyAlignment="1" applyProtection="1">
      <protection hidden="1"/>
    </xf>
    <xf numFmtId="0" fontId="6" fillId="0" borderId="5" xfId="0" applyFont="1" applyBorder="1" applyAlignment="1" applyProtection="1">
      <protection hidden="1"/>
    </xf>
    <xf numFmtId="2" fontId="6" fillId="2" borderId="4" xfId="0" applyNumberFormat="1" applyFont="1" applyFill="1" applyBorder="1" applyAlignment="1" applyProtection="1">
      <alignment horizontal="right"/>
      <protection hidden="1"/>
    </xf>
    <xf numFmtId="0" fontId="9" fillId="4" borderId="9" xfId="0" applyFont="1" applyFill="1" applyBorder="1" applyAlignment="1" applyProtection="1">
      <protection hidden="1"/>
    </xf>
    <xf numFmtId="0" fontId="9" fillId="4" borderId="10" xfId="0" applyFont="1" applyFill="1" applyBorder="1" applyAlignment="1" applyProtection="1">
      <protection hidden="1"/>
    </xf>
    <xf numFmtId="166" fontId="9" fillId="4" borderId="9" xfId="1" applyNumberFormat="1" applyFont="1" applyFill="1" applyBorder="1" applyAlignment="1" applyProtection="1">
      <alignment horizontal="right"/>
      <protection hidden="1"/>
    </xf>
    <xf numFmtId="0" fontId="3" fillId="3" borderId="11" xfId="0" applyFont="1" applyFill="1" applyBorder="1" applyAlignment="1" applyProtection="1">
      <alignment horizontal="center"/>
      <protection hidden="1"/>
    </xf>
    <xf numFmtId="0" fontId="0" fillId="0" borderId="2" xfId="0" applyBorder="1" applyAlignment="1" applyProtection="1">
      <protection hidden="1"/>
    </xf>
    <xf numFmtId="0" fontId="0" fillId="0" borderId="12" xfId="0" applyBorder="1" applyAlignment="1" applyProtection="1">
      <protection hidden="1"/>
    </xf>
    <xf numFmtId="166" fontId="9" fillId="2" borderId="0" xfId="1" applyNumberFormat="1" applyFont="1" applyFill="1" applyBorder="1" applyAlignment="1" applyProtection="1">
      <protection hidden="1"/>
    </xf>
    <xf numFmtId="0" fontId="9" fillId="0" borderId="0" xfId="0" applyFont="1" applyAlignment="1" applyProtection="1">
      <protection hidden="1"/>
    </xf>
    <xf numFmtId="0" fontId="9" fillId="0" borderId="7" xfId="0" applyFont="1" applyBorder="1" applyAlignment="1" applyProtection="1">
      <protection hidden="1"/>
    </xf>
    <xf numFmtId="166" fontId="9" fillId="2" borderId="9" xfId="1" applyNumberFormat="1" applyFont="1" applyFill="1" applyBorder="1" applyAlignment="1" applyProtection="1">
      <alignment horizontal="right"/>
      <protection hidden="1"/>
    </xf>
    <xf numFmtId="0" fontId="9" fillId="0" borderId="9" xfId="0" applyFont="1" applyBorder="1" applyAlignment="1" applyProtection="1">
      <protection hidden="1"/>
    </xf>
    <xf numFmtId="0" fontId="9" fillId="0" borderId="10" xfId="0" applyFont="1" applyBorder="1" applyAlignment="1" applyProtection="1">
      <protection hidden="1"/>
    </xf>
    <xf numFmtId="0" fontId="3" fillId="3" borderId="11" xfId="0" applyFont="1" applyFill="1" applyBorder="1" applyAlignment="1" applyProtection="1">
      <alignment horizontal="left"/>
      <protection hidden="1"/>
    </xf>
    <xf numFmtId="0" fontId="0" fillId="3" borderId="2" xfId="0" applyFill="1" applyBorder="1" applyAlignment="1" applyProtection="1">
      <protection hidden="1"/>
    </xf>
    <xf numFmtId="0" fontId="0" fillId="3" borderId="12" xfId="0" applyFill="1" applyBorder="1" applyAlignment="1" applyProtection="1">
      <protection hidden="1"/>
    </xf>
    <xf numFmtId="0" fontId="0" fillId="0" borderId="2" xfId="0" applyBorder="1" applyAlignment="1" applyProtection="1">
      <alignment horizontal="left"/>
      <protection hidden="1"/>
    </xf>
    <xf numFmtId="0" fontId="0" fillId="0" borderId="12" xfId="0" applyBorder="1" applyAlignment="1" applyProtection="1">
      <alignment horizontal="left"/>
      <protection hidden="1"/>
    </xf>
    <xf numFmtId="3" fontId="8" fillId="2" borderId="4" xfId="0" applyNumberFormat="1" applyFont="1" applyFill="1" applyBorder="1" applyAlignment="1" applyProtection="1">
      <protection locked="0" hidden="1"/>
    </xf>
    <xf numFmtId="0" fontId="6" fillId="2" borderId="4" xfId="0" applyFont="1" applyFill="1" applyBorder="1" applyAlignment="1" applyProtection="1">
      <protection locked="0" hidden="1"/>
    </xf>
    <xf numFmtId="0" fontId="6" fillId="2" borderId="5" xfId="0" applyFont="1" applyFill="1" applyBorder="1" applyAlignment="1" applyProtection="1">
      <protection locked="0" hidden="1"/>
    </xf>
    <xf numFmtId="166" fontId="8" fillId="2" borderId="0" xfId="1" applyNumberFormat="1" applyFont="1" applyFill="1" applyBorder="1" applyAlignment="1" applyProtection="1">
      <alignment horizontal="right"/>
      <protection locked="0" hidden="1"/>
    </xf>
    <xf numFmtId="0" fontId="6" fillId="2" borderId="0" xfId="0" applyFont="1" applyFill="1" applyBorder="1" applyAlignment="1" applyProtection="1">
      <protection locked="0" hidden="1"/>
    </xf>
    <xf numFmtId="0" fontId="6" fillId="2" borderId="7" xfId="0" applyFont="1" applyFill="1" applyBorder="1" applyAlignment="1" applyProtection="1">
      <protection locked="0" hidden="1"/>
    </xf>
    <xf numFmtId="9" fontId="8" fillId="2" borderId="9" xfId="3" applyFont="1" applyFill="1" applyBorder="1" applyAlignment="1" applyProtection="1">
      <protection locked="0" hidden="1"/>
    </xf>
    <xf numFmtId="0" fontId="6" fillId="2" borderId="9" xfId="0" applyFont="1" applyFill="1" applyBorder="1" applyAlignment="1" applyProtection="1">
      <protection locked="0" hidden="1"/>
    </xf>
    <xf numFmtId="0" fontId="6" fillId="2" borderId="10" xfId="0" applyFont="1" applyFill="1" applyBorder="1" applyAlignment="1" applyProtection="1">
      <protection locked="0" hidden="1"/>
    </xf>
    <xf numFmtId="0" fontId="6" fillId="2" borderId="0" xfId="0" applyFont="1" applyFill="1" applyBorder="1" applyAlignment="1" applyProtection="1">
      <protection hidden="1"/>
    </xf>
    <xf numFmtId="0" fontId="6" fillId="0" borderId="0" xfId="0" applyFont="1" applyAlignment="1" applyProtection="1">
      <protection hidden="1"/>
    </xf>
    <xf numFmtId="0" fontId="6" fillId="0" borderId="7" xfId="0" applyFont="1" applyBorder="1" applyAlignment="1" applyProtection="1">
      <protection hidden="1"/>
    </xf>
    <xf numFmtId="0" fontId="6" fillId="2" borderId="4" xfId="0" applyFont="1" applyFill="1" applyBorder="1" applyAlignment="1" applyProtection="1">
      <alignment horizontal="right"/>
      <protection hidden="1"/>
    </xf>
    <xf numFmtId="0" fontId="6" fillId="2" borderId="0" xfId="0" applyFont="1" applyFill="1" applyBorder="1" applyAlignment="1" applyProtection="1">
      <alignment horizontal="right"/>
      <protection hidden="1"/>
    </xf>
    <xf numFmtId="0" fontId="6" fillId="0" borderId="0" xfId="0" applyFont="1" applyBorder="1" applyAlignment="1" applyProtection="1">
      <protection hidden="1"/>
    </xf>
    <xf numFmtId="0" fontId="0" fillId="3" borderId="2" xfId="0" applyFill="1" applyBorder="1" applyAlignment="1" applyProtection="1">
      <alignment horizontal="left"/>
      <protection hidden="1"/>
    </xf>
    <xf numFmtId="0" fontId="0" fillId="3" borderId="12" xfId="0" applyFill="1" applyBorder="1" applyAlignment="1" applyProtection="1">
      <alignment horizontal="left"/>
      <protection hidden="1"/>
    </xf>
    <xf numFmtId="0" fontId="8" fillId="2" borderId="4" xfId="0" applyFont="1" applyFill="1" applyBorder="1" applyAlignment="1" applyProtection="1">
      <protection locked="0" hidden="1"/>
    </xf>
    <xf numFmtId="0" fontId="8" fillId="2" borderId="0" xfId="0" applyFont="1" applyFill="1" applyBorder="1" applyAlignment="1" applyProtection="1">
      <protection locked="0" hidden="1"/>
    </xf>
    <xf numFmtId="0" fontId="6" fillId="2" borderId="2" xfId="0" applyFont="1" applyFill="1" applyBorder="1" applyAlignment="1" applyProtection="1">
      <protection hidden="1"/>
    </xf>
    <xf numFmtId="0" fontId="8" fillId="2" borderId="2" xfId="0" applyFont="1" applyFill="1" applyBorder="1" applyAlignment="1" applyProtection="1">
      <protection locked="0" hidden="1"/>
    </xf>
    <xf numFmtId="0" fontId="8" fillId="2" borderId="12" xfId="0" applyFont="1" applyFill="1" applyBorder="1" applyAlignment="1" applyProtection="1">
      <protection locked="0" hidden="1"/>
    </xf>
    <xf numFmtId="0" fontId="0" fillId="0" borderId="2" xfId="0" applyBorder="1" applyAlignment="1" applyProtection="1">
      <alignment horizontal="center"/>
      <protection hidden="1"/>
    </xf>
    <xf numFmtId="1" fontId="9" fillId="2" borderId="0" xfId="0" applyNumberFormat="1" applyFont="1" applyFill="1" applyBorder="1" applyAlignment="1" applyProtection="1">
      <protection hidden="1"/>
    </xf>
    <xf numFmtId="1" fontId="9" fillId="2" borderId="7" xfId="0" applyNumberFormat="1" applyFont="1" applyFill="1" applyBorder="1" applyAlignment="1" applyProtection="1">
      <protection hidden="1"/>
    </xf>
    <xf numFmtId="0" fontId="6" fillId="2" borderId="8" xfId="0" applyFont="1" applyFill="1" applyBorder="1" applyAlignment="1" applyProtection="1">
      <protection hidden="1"/>
    </xf>
    <xf numFmtId="0" fontId="6" fillId="2" borderId="9" xfId="0" applyFont="1" applyFill="1" applyBorder="1" applyAlignment="1" applyProtection="1">
      <protection hidden="1"/>
    </xf>
    <xf numFmtId="0" fontId="8" fillId="2" borderId="9" xfId="0" applyFont="1" applyFill="1" applyBorder="1" applyAlignment="1" applyProtection="1">
      <protection locked="0" hidden="1"/>
    </xf>
    <xf numFmtId="0" fontId="8" fillId="2" borderId="10" xfId="0" applyFont="1" applyFill="1" applyBorder="1" applyAlignment="1" applyProtection="1">
      <protection locked="0" hidden="1"/>
    </xf>
    <xf numFmtId="0" fontId="6" fillId="2" borderId="11" xfId="0" applyFont="1" applyFill="1" applyBorder="1" applyAlignment="1" applyProtection="1">
      <protection hidden="1"/>
    </xf>
    <xf numFmtId="0" fontId="8" fillId="2" borderId="8" xfId="0" applyFont="1" applyFill="1" applyBorder="1" applyAlignment="1" applyProtection="1">
      <protection locked="0" hidden="1"/>
    </xf>
    <xf numFmtId="1" fontId="9" fillId="2" borderId="9" xfId="0" applyNumberFormat="1" applyFont="1" applyFill="1" applyBorder="1" applyAlignment="1" applyProtection="1">
      <protection hidden="1"/>
    </xf>
    <xf numFmtId="1" fontId="9" fillId="2" borderId="10" xfId="0" applyNumberFormat="1" applyFont="1" applyFill="1" applyBorder="1" applyAlignment="1" applyProtection="1">
      <protection hidden="1"/>
    </xf>
    <xf numFmtId="0" fontId="8" fillId="2" borderId="6" xfId="0" applyFont="1" applyFill="1" applyBorder="1" applyAlignment="1" applyProtection="1">
      <protection locked="0" hidden="1"/>
    </xf>
    <xf numFmtId="0" fontId="8" fillId="2" borderId="3" xfId="0" applyFont="1" applyFill="1" applyBorder="1" applyAlignment="1" applyProtection="1">
      <protection locked="0" hidden="1"/>
    </xf>
    <xf numFmtId="0" fontId="6" fillId="2" borderId="4" xfId="0" applyFont="1" applyFill="1" applyBorder="1" applyAlignment="1" applyProtection="1">
      <protection hidden="1"/>
    </xf>
    <xf numFmtId="1" fontId="9" fillId="2" borderId="4" xfId="0" applyNumberFormat="1" applyFont="1" applyFill="1" applyBorder="1" applyAlignment="1" applyProtection="1">
      <protection hidden="1"/>
    </xf>
    <xf numFmtId="1" fontId="9" fillId="2" borderId="5" xfId="0" applyNumberFormat="1" applyFont="1" applyFill="1" applyBorder="1" applyAlignment="1" applyProtection="1">
      <protection hidden="1"/>
    </xf>
    <xf numFmtId="0" fontId="6" fillId="2" borderId="12" xfId="0" applyFont="1" applyFill="1" applyBorder="1" applyAlignment="1" applyProtection="1">
      <protection hidden="1"/>
    </xf>
    <xf numFmtId="0" fontId="0" fillId="0" borderId="12" xfId="0" applyBorder="1" applyAlignment="1" applyProtection="1">
      <alignment horizontal="center"/>
      <protection hidden="1"/>
    </xf>
    <xf numFmtId="0" fontId="3" fillId="3" borderId="2" xfId="0" applyFont="1" applyFill="1" applyBorder="1" applyAlignment="1" applyProtection="1">
      <alignment horizontal="center"/>
      <protection hidden="1"/>
    </xf>
    <xf numFmtId="0" fontId="3" fillId="3" borderId="12" xfId="0" applyFont="1" applyFill="1" applyBorder="1" applyAlignment="1" applyProtection="1">
      <alignment horizontal="center"/>
      <protection hidden="1"/>
    </xf>
    <xf numFmtId="0" fontId="6" fillId="2" borderId="2" xfId="0" applyFont="1" applyFill="1" applyBorder="1" applyAlignment="1" applyProtection="1">
      <alignment horizontal="right"/>
      <protection hidden="1"/>
    </xf>
    <xf numFmtId="0" fontId="8" fillId="2" borderId="17" xfId="0" applyFont="1" applyFill="1" applyBorder="1" applyAlignment="1" applyProtection="1">
      <alignment vertical="top" shrinkToFit="1"/>
      <protection locked="0" hidden="1"/>
    </xf>
    <xf numFmtId="0" fontId="6" fillId="0" borderId="9" xfId="0" applyFont="1" applyBorder="1" applyAlignment="1" applyProtection="1">
      <protection locked="0" hidden="1"/>
    </xf>
    <xf numFmtId="0" fontId="6" fillId="0" borderId="20" xfId="0" applyFont="1" applyBorder="1" applyAlignment="1" applyProtection="1">
      <protection locked="0" hidden="1"/>
    </xf>
    <xf numFmtId="0" fontId="8" fillId="2" borderId="14" xfId="0" applyFont="1" applyFill="1" applyBorder="1" applyAlignment="1" applyProtection="1">
      <alignment vertical="top" shrinkToFit="1"/>
      <protection locked="0" hidden="1"/>
    </xf>
    <xf numFmtId="0" fontId="6" fillId="0" borderId="14" xfId="0" applyFont="1" applyBorder="1" applyAlignment="1" applyProtection="1">
      <protection locked="0" hidden="1"/>
    </xf>
    <xf numFmtId="0" fontId="8" fillId="0" borderId="14" xfId="0" applyFont="1" applyBorder="1" applyAlignment="1" applyProtection="1">
      <protection locked="0" hidden="1"/>
    </xf>
    <xf numFmtId="14" fontId="8" fillId="2" borderId="14" xfId="0" applyNumberFormat="1" applyFont="1" applyFill="1" applyBorder="1" applyAlignment="1" applyProtection="1">
      <alignment horizontal="left" vertical="top" shrinkToFit="1"/>
      <protection locked="0" hidden="1"/>
    </xf>
    <xf numFmtId="0" fontId="6" fillId="0" borderId="16" xfId="0" applyFont="1" applyBorder="1" applyAlignment="1" applyProtection="1">
      <protection locked="0" hidden="1"/>
    </xf>
    <xf numFmtId="0" fontId="6" fillId="2" borderId="12" xfId="0" applyFont="1" applyFill="1" applyBorder="1" applyAlignment="1" applyProtection="1">
      <alignment horizontal="right"/>
      <protection hidden="1"/>
    </xf>
    <xf numFmtId="0" fontId="18" fillId="2" borderId="0" xfId="0" applyFont="1" applyFill="1" applyBorder="1" applyAlignment="1" applyProtection="1">
      <alignment horizontal="center" vertical="center"/>
      <protection hidden="1"/>
    </xf>
    <xf numFmtId="0" fontId="19" fillId="0" borderId="0" xfId="0" applyFont="1" applyBorder="1" applyAlignment="1" applyProtection="1">
      <protection hidden="1"/>
    </xf>
    <xf numFmtId="0" fontId="20" fillId="0" borderId="0" xfId="0" applyFont="1" applyAlignment="1" applyProtection="1">
      <protection hidden="1"/>
    </xf>
    <xf numFmtId="0" fontId="19" fillId="0" borderId="1" xfId="0" applyFont="1" applyBorder="1" applyAlignment="1" applyProtection="1">
      <protection hidden="1"/>
    </xf>
    <xf numFmtId="0" fontId="20" fillId="0" borderId="1" xfId="0" applyFont="1" applyBorder="1" applyAlignment="1" applyProtection="1">
      <protection hidden="1"/>
    </xf>
    <xf numFmtId="0" fontId="1" fillId="2" borderId="18" xfId="2" applyFill="1" applyBorder="1" applyAlignment="1" applyProtection="1">
      <protection hidden="1"/>
    </xf>
    <xf numFmtId="0" fontId="1" fillId="0" borderId="18" xfId="2" applyBorder="1" applyAlignment="1" applyProtection="1"/>
    <xf numFmtId="0" fontId="5" fillId="2" borderId="18" xfId="2" applyFont="1" applyFill="1" applyBorder="1" applyAlignment="1" applyProtection="1">
      <alignment horizontal="right"/>
      <protection hidden="1"/>
    </xf>
    <xf numFmtId="0" fontId="5" fillId="0" borderId="18" xfId="2" applyFont="1" applyBorder="1" applyAlignment="1" applyProtection="1"/>
    <xf numFmtId="0" fontId="4" fillId="2" borderId="19" xfId="0" applyFont="1" applyFill="1" applyBorder="1" applyAlignment="1" applyProtection="1">
      <alignment horizontal="left"/>
      <protection hidden="1"/>
    </xf>
    <xf numFmtId="0" fontId="0" fillId="0" borderId="13" xfId="0" applyBorder="1" applyAlignment="1" applyProtection="1">
      <protection hidden="1"/>
    </xf>
    <xf numFmtId="0" fontId="4" fillId="2" borderId="13" xfId="0" applyFont="1" applyFill="1" applyBorder="1" applyAlignment="1" applyProtection="1">
      <alignment horizontal="left"/>
      <protection hidden="1"/>
    </xf>
    <xf numFmtId="0" fontId="0" fillId="0" borderId="15" xfId="0" applyBorder="1" applyAlignment="1" applyProtection="1">
      <protection hidden="1"/>
    </xf>
    <xf numFmtId="0" fontId="8" fillId="2" borderId="8" xfId="0" applyFont="1" applyFill="1" applyBorder="1" applyAlignment="1" applyProtection="1">
      <alignment horizontal="left"/>
      <protection locked="0" hidden="1"/>
    </xf>
  </cellXfs>
  <cellStyles count="5">
    <cellStyle name="Dezimal_Lean6-060602" xfId="1"/>
    <cellStyle name="Hyperlink" xfId="2" builtinId="8"/>
    <cellStyle name="Normal" xfId="0" builtinId="0"/>
    <cellStyle name="Percent" xfId="3" builtinId="5"/>
    <cellStyle name="Währung_Lean6-060602" xfId="4"/>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91"/>
  <sheetViews>
    <sheetView tabSelected="1" topLeftCell="A12" zoomScale="125" zoomScaleNormal="125" zoomScalePageLayoutView="125" workbookViewId="0">
      <selection activeCell="AL42" sqref="AL42"/>
    </sheetView>
  </sheetViews>
  <sheetFormatPr baseColWidth="10" defaultColWidth="2.83203125" defaultRowHeight="12.75" customHeight="1" x14ac:dyDescent="0"/>
  <cols>
    <col min="1" max="16384" width="2.83203125" style="17"/>
  </cols>
  <sheetData>
    <row r="1" spans="1:34" ht="12.75" customHeight="1">
      <c r="A1" s="14" t="s">
        <v>8</v>
      </c>
      <c r="B1" s="15"/>
      <c r="C1" s="15"/>
      <c r="D1" s="15"/>
      <c r="E1" s="15"/>
      <c r="F1" s="15"/>
      <c r="G1" s="3"/>
      <c r="H1" s="121" t="s">
        <v>9</v>
      </c>
      <c r="I1" s="122"/>
      <c r="J1" s="122"/>
      <c r="K1" s="122"/>
      <c r="L1" s="122"/>
      <c r="M1" s="122"/>
      <c r="N1" s="122"/>
      <c r="O1" s="122"/>
      <c r="P1" s="122"/>
      <c r="Q1" s="122"/>
      <c r="R1" s="122"/>
      <c r="S1" s="122"/>
      <c r="T1" s="122"/>
      <c r="U1" s="122"/>
      <c r="V1" s="122"/>
      <c r="W1" s="122"/>
      <c r="X1" s="122"/>
      <c r="Y1" s="122"/>
      <c r="Z1" s="122"/>
      <c r="AA1" s="123"/>
      <c r="AB1" s="16"/>
      <c r="AC1" s="16"/>
      <c r="AD1" s="16"/>
      <c r="AE1" s="3"/>
      <c r="AF1" s="3"/>
      <c r="AG1" s="3"/>
      <c r="AH1" s="12"/>
    </row>
    <row r="2" spans="1:34" ht="12.75" customHeight="1" thickBot="1">
      <c r="A2" s="18">
        <v>20</v>
      </c>
      <c r="B2" s="19"/>
      <c r="C2" s="19"/>
      <c r="D2" s="19"/>
      <c r="E2" s="19"/>
      <c r="F2" s="19"/>
      <c r="G2" s="20"/>
      <c r="H2" s="124"/>
      <c r="I2" s="124"/>
      <c r="J2" s="124"/>
      <c r="K2" s="124"/>
      <c r="L2" s="124"/>
      <c r="M2" s="124"/>
      <c r="N2" s="124"/>
      <c r="O2" s="124"/>
      <c r="P2" s="124"/>
      <c r="Q2" s="124"/>
      <c r="R2" s="124"/>
      <c r="S2" s="124"/>
      <c r="T2" s="124"/>
      <c r="U2" s="124"/>
      <c r="V2" s="124"/>
      <c r="W2" s="124"/>
      <c r="X2" s="124"/>
      <c r="Y2" s="124"/>
      <c r="Z2" s="124"/>
      <c r="AA2" s="125"/>
      <c r="AB2" s="20"/>
      <c r="AC2" s="20"/>
      <c r="AD2" s="20"/>
      <c r="AE2" s="20"/>
      <c r="AF2" s="20"/>
      <c r="AG2" s="20"/>
      <c r="AH2" s="2"/>
    </row>
    <row r="3" spans="1:34" ht="12.75" customHeight="1">
      <c r="A3" s="126"/>
      <c r="B3" s="127"/>
      <c r="C3" s="127"/>
      <c r="D3" s="127"/>
      <c r="E3" s="1"/>
      <c r="F3" s="1"/>
      <c r="G3" s="1"/>
      <c r="H3" s="1"/>
      <c r="I3" s="1"/>
      <c r="J3" s="1"/>
      <c r="K3" s="1"/>
      <c r="L3" s="1"/>
      <c r="M3" s="1"/>
      <c r="N3" s="1"/>
      <c r="O3" s="1"/>
      <c r="P3" s="1"/>
      <c r="Q3" s="1"/>
      <c r="R3" s="1"/>
      <c r="S3" s="1"/>
      <c r="T3" s="1"/>
      <c r="U3" s="1"/>
      <c r="V3" s="1"/>
      <c r="W3" s="1"/>
      <c r="X3" s="1"/>
      <c r="Y3" s="1"/>
      <c r="Z3" s="1"/>
      <c r="AA3" s="1"/>
      <c r="AB3" s="1"/>
      <c r="AC3" s="1"/>
      <c r="AD3" s="1"/>
      <c r="AE3" s="128"/>
      <c r="AF3" s="129"/>
      <c r="AG3" s="129"/>
      <c r="AH3" s="129"/>
    </row>
    <row r="4" spans="1:34" ht="12.75" customHeight="1">
      <c r="A4" s="130" t="s">
        <v>0</v>
      </c>
      <c r="B4" s="131"/>
      <c r="C4" s="131"/>
      <c r="D4" s="131"/>
      <c r="E4" s="131"/>
      <c r="F4" s="131"/>
      <c r="G4" s="131"/>
      <c r="H4" s="131"/>
      <c r="I4" s="132" t="s">
        <v>1</v>
      </c>
      <c r="J4" s="131"/>
      <c r="K4" s="131"/>
      <c r="L4" s="131"/>
      <c r="M4" s="131"/>
      <c r="N4" s="131"/>
      <c r="O4" s="131"/>
      <c r="P4" s="131"/>
      <c r="Q4" s="132" t="s">
        <v>2</v>
      </c>
      <c r="R4" s="131"/>
      <c r="S4" s="131"/>
      <c r="T4" s="131"/>
      <c r="U4" s="131"/>
      <c r="V4" s="131"/>
      <c r="W4" s="131"/>
      <c r="X4" s="131"/>
      <c r="Y4" s="132" t="s">
        <v>3</v>
      </c>
      <c r="Z4" s="131"/>
      <c r="AA4" s="131"/>
      <c r="AB4" s="131"/>
      <c r="AC4" s="131"/>
      <c r="AD4" s="131"/>
      <c r="AE4" s="132" t="s">
        <v>4</v>
      </c>
      <c r="AF4" s="132"/>
      <c r="AG4" s="131"/>
      <c r="AH4" s="133"/>
    </row>
    <row r="5" spans="1:34" ht="12.75" customHeight="1">
      <c r="A5" s="134"/>
      <c r="B5" s="113"/>
      <c r="C5" s="113"/>
      <c r="D5" s="113"/>
      <c r="E5" s="113"/>
      <c r="F5" s="113"/>
      <c r="G5" s="113"/>
      <c r="H5" s="114"/>
      <c r="I5" s="112"/>
      <c r="J5" s="113"/>
      <c r="K5" s="113"/>
      <c r="L5" s="113"/>
      <c r="M5" s="113"/>
      <c r="N5" s="113"/>
      <c r="O5" s="113"/>
      <c r="P5" s="114"/>
      <c r="Q5" s="115"/>
      <c r="R5" s="116"/>
      <c r="S5" s="116"/>
      <c r="T5" s="116"/>
      <c r="U5" s="116"/>
      <c r="V5" s="116"/>
      <c r="W5" s="116"/>
      <c r="X5" s="116"/>
      <c r="Y5" s="117"/>
      <c r="Z5" s="117"/>
      <c r="AA5" s="117"/>
      <c r="AB5" s="117"/>
      <c r="AC5" s="117"/>
      <c r="AD5" s="117"/>
      <c r="AE5" s="118"/>
      <c r="AF5" s="118"/>
      <c r="AG5" s="116"/>
      <c r="AH5" s="119"/>
    </row>
    <row r="6" spans="1:34" ht="12.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ht="12.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12.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2.75" customHeight="1">
      <c r="A9" s="1"/>
      <c r="B9" s="1"/>
      <c r="C9" s="1"/>
      <c r="D9" s="1"/>
      <c r="E9" s="1"/>
      <c r="F9" s="1"/>
      <c r="G9" s="1"/>
      <c r="H9" s="1"/>
      <c r="I9" s="1"/>
      <c r="J9" s="1"/>
      <c r="K9" s="1"/>
      <c r="L9" s="1"/>
      <c r="M9" s="1"/>
      <c r="N9" s="55" t="s">
        <v>5</v>
      </c>
      <c r="O9" s="109"/>
      <c r="P9" s="56"/>
      <c r="Q9" s="57"/>
      <c r="R9" s="1"/>
      <c r="S9" s="1"/>
      <c r="T9" s="1"/>
      <c r="U9" s="1"/>
      <c r="V9" s="1"/>
      <c r="W9" s="1"/>
      <c r="X9" s="1"/>
      <c r="Y9" s="1"/>
      <c r="Z9" s="1"/>
      <c r="AA9" s="1"/>
      <c r="AB9" s="1"/>
      <c r="AC9" s="1"/>
      <c r="AD9" s="1"/>
      <c r="AE9" s="1"/>
      <c r="AF9" s="1"/>
      <c r="AG9" s="1"/>
      <c r="AH9" s="1"/>
    </row>
    <row r="10" spans="1:34" ht="12.75" customHeight="1">
      <c r="A10" s="1"/>
      <c r="B10" s="1"/>
      <c r="C10" s="1"/>
      <c r="D10" s="1"/>
      <c r="E10" s="1"/>
      <c r="F10" s="1"/>
      <c r="G10" s="1"/>
      <c r="H10" s="1"/>
      <c r="I10" s="1"/>
      <c r="J10" s="1"/>
      <c r="K10" s="1"/>
      <c r="L10" s="1"/>
      <c r="M10" s="1"/>
      <c r="N10" s="1"/>
      <c r="O10" s="1"/>
      <c r="P10" s="4"/>
      <c r="Q10" s="1"/>
      <c r="R10" s="1"/>
      <c r="S10" s="1"/>
      <c r="T10" s="1"/>
      <c r="U10" s="1"/>
      <c r="V10" s="1"/>
      <c r="W10" s="1"/>
      <c r="X10" s="1"/>
      <c r="Y10" s="1"/>
      <c r="Z10" s="1"/>
      <c r="AA10" s="1"/>
      <c r="AB10" s="1"/>
      <c r="AC10" s="1"/>
      <c r="AD10" s="1"/>
      <c r="AE10" s="1"/>
      <c r="AF10" s="1"/>
      <c r="AG10" s="1"/>
      <c r="AH10" s="1"/>
    </row>
    <row r="11" spans="1:34" s="21" customFormat="1" ht="12.75" customHeight="1">
      <c r="A11" s="1"/>
      <c r="B11" s="1"/>
      <c r="C11" s="1"/>
      <c r="D11" s="1"/>
      <c r="E11" s="1"/>
      <c r="F11" s="1"/>
      <c r="G11" s="1"/>
      <c r="H11" s="1"/>
      <c r="I11" s="55" t="s">
        <v>10</v>
      </c>
      <c r="J11" s="91"/>
      <c r="K11" s="91"/>
      <c r="L11" s="91"/>
      <c r="M11" s="91"/>
      <c r="N11" s="91"/>
      <c r="O11" s="91"/>
      <c r="P11" s="91"/>
      <c r="Q11" s="91"/>
      <c r="R11" s="91"/>
      <c r="S11" s="91"/>
      <c r="T11" s="91"/>
      <c r="U11" s="91"/>
      <c r="V11" s="56"/>
      <c r="W11" s="57"/>
      <c r="X11" s="1"/>
      <c r="Y11" s="1"/>
      <c r="Z11" s="1"/>
      <c r="AA11" s="1"/>
      <c r="AB11" s="1"/>
      <c r="AC11" s="1"/>
      <c r="AD11" s="1"/>
      <c r="AE11" s="1"/>
      <c r="AF11" s="1"/>
      <c r="AG11" s="13"/>
      <c r="AH11" s="13"/>
    </row>
    <row r="12" spans="1:34" s="21" customFormat="1" ht="12.75" customHeight="1">
      <c r="A12" s="13"/>
      <c r="B12" s="13"/>
      <c r="C12" s="13"/>
      <c r="D12" s="13"/>
      <c r="E12" s="13"/>
      <c r="F12" s="13"/>
      <c r="G12" s="13"/>
      <c r="H12" s="13"/>
      <c r="I12" s="13"/>
      <c r="J12" s="13"/>
      <c r="K12" s="13"/>
      <c r="L12" s="13"/>
      <c r="M12" s="13"/>
      <c r="N12" s="13"/>
      <c r="O12" s="13"/>
      <c r="P12" s="8"/>
      <c r="Q12" s="13"/>
      <c r="R12" s="13"/>
      <c r="S12" s="13"/>
      <c r="T12" s="13"/>
      <c r="U12" s="13"/>
      <c r="V12" s="13"/>
      <c r="W12" s="13"/>
      <c r="X12" s="13"/>
      <c r="Y12" s="13"/>
      <c r="Z12" s="13"/>
      <c r="AA12" s="13"/>
      <c r="AB12" s="13"/>
      <c r="AC12" s="13"/>
      <c r="AD12" s="13"/>
      <c r="AE12" s="13"/>
      <c r="AF12" s="13"/>
      <c r="AG12" s="13"/>
      <c r="AH12" s="13"/>
    </row>
    <row r="13" spans="1:34" s="22" customFormat="1" ht="12.75" customHeight="1">
      <c r="A13" s="13"/>
      <c r="B13" s="13"/>
      <c r="C13" s="13"/>
      <c r="D13" s="13"/>
      <c r="E13" s="13"/>
      <c r="F13" s="13"/>
      <c r="G13" s="13"/>
      <c r="H13" s="13"/>
      <c r="I13" s="55" t="s">
        <v>11</v>
      </c>
      <c r="J13" s="91"/>
      <c r="K13" s="91"/>
      <c r="L13" s="91"/>
      <c r="M13" s="91"/>
      <c r="N13" s="91"/>
      <c r="O13" s="91"/>
      <c r="P13" s="91"/>
      <c r="Q13" s="91"/>
      <c r="R13" s="91"/>
      <c r="S13" s="91"/>
      <c r="T13" s="91"/>
      <c r="U13" s="91"/>
      <c r="V13" s="56"/>
      <c r="W13" s="57"/>
      <c r="X13" s="13"/>
      <c r="Y13" s="13"/>
      <c r="Z13" s="13"/>
      <c r="AA13" s="13"/>
      <c r="AB13" s="13"/>
      <c r="AC13" s="13"/>
      <c r="AD13" s="13"/>
      <c r="AE13" s="13"/>
      <c r="AF13" s="13"/>
      <c r="AG13" s="6"/>
      <c r="AH13" s="6"/>
    </row>
    <row r="14" spans="1:34" s="21" customFormat="1" ht="12.75" customHeight="1">
      <c r="A14" s="6"/>
      <c r="B14" s="3"/>
      <c r="C14" s="6"/>
      <c r="D14" s="6"/>
      <c r="E14" s="6"/>
      <c r="F14" s="6"/>
      <c r="G14" s="23"/>
      <c r="H14" s="23"/>
      <c r="I14" s="23"/>
      <c r="J14" s="23"/>
      <c r="K14" s="23"/>
      <c r="L14" s="23"/>
      <c r="M14" s="23"/>
      <c r="N14" s="23"/>
      <c r="O14" s="23"/>
      <c r="P14" s="8"/>
      <c r="Q14" s="6"/>
      <c r="R14" s="6"/>
      <c r="S14" s="6"/>
      <c r="T14" s="6"/>
      <c r="U14" s="6"/>
      <c r="V14" s="6"/>
      <c r="W14" s="6"/>
      <c r="X14" s="6"/>
      <c r="Y14" s="6"/>
      <c r="Z14" s="3"/>
      <c r="AA14" s="3"/>
      <c r="AB14" s="3"/>
      <c r="AC14" s="6"/>
      <c r="AD14" s="6"/>
      <c r="AE14" s="6"/>
      <c r="AF14" s="6"/>
      <c r="AG14" s="13"/>
      <c r="AH14" s="13"/>
    </row>
    <row r="15" spans="1:34" s="22" customFormat="1" ht="12.75" customHeight="1">
      <c r="A15" s="13"/>
      <c r="B15" s="13"/>
      <c r="C15" s="13"/>
      <c r="D15" s="13"/>
      <c r="E15" s="13"/>
      <c r="F15" s="11"/>
      <c r="G15" s="6"/>
      <c r="H15" s="13"/>
      <c r="I15" s="13"/>
      <c r="J15" s="13"/>
      <c r="K15" s="24"/>
      <c r="L15" s="13"/>
      <c r="M15" s="13"/>
      <c r="N15" s="13"/>
      <c r="O15" s="13"/>
      <c r="P15" s="8"/>
      <c r="Q15" s="13"/>
      <c r="R15" s="13"/>
      <c r="S15" s="13"/>
      <c r="T15" s="13"/>
      <c r="U15" s="13"/>
      <c r="V15" s="13"/>
      <c r="W15" s="13"/>
      <c r="X15" s="13"/>
      <c r="Y15" s="13"/>
      <c r="Z15" s="13"/>
      <c r="AA15" s="13"/>
      <c r="AB15" s="13"/>
      <c r="AC15" s="13"/>
      <c r="AD15" s="13"/>
      <c r="AE15" s="13"/>
      <c r="AF15" s="13"/>
      <c r="AG15" s="6"/>
      <c r="AH15" s="6"/>
    </row>
    <row r="16" spans="1:34" s="22" customFormat="1" ht="12.75" customHeight="1">
      <c r="A16" s="6"/>
      <c r="B16" s="6"/>
      <c r="C16" s="6"/>
      <c r="D16" s="55" t="s">
        <v>12</v>
      </c>
      <c r="E16" s="91"/>
      <c r="F16" s="91"/>
      <c r="G16" s="108"/>
      <c r="H16" s="6"/>
      <c r="I16" s="55" t="s">
        <v>13</v>
      </c>
      <c r="J16" s="91"/>
      <c r="K16" s="91"/>
      <c r="L16" s="108"/>
      <c r="M16" s="6"/>
      <c r="N16" s="55" t="s">
        <v>14</v>
      </c>
      <c r="O16" s="91"/>
      <c r="P16" s="91"/>
      <c r="Q16" s="108"/>
      <c r="R16" s="6"/>
      <c r="S16" s="6"/>
      <c r="T16" s="6"/>
      <c r="U16" s="6"/>
      <c r="V16" s="6"/>
      <c r="W16" s="6"/>
      <c r="X16" s="6"/>
      <c r="Y16" s="6"/>
      <c r="Z16" s="6"/>
      <c r="AA16" s="6"/>
      <c r="AB16" s="6"/>
      <c r="AC16" s="6"/>
      <c r="AD16" s="6"/>
      <c r="AE16" s="6"/>
      <c r="AF16" s="6"/>
      <c r="AG16" s="6"/>
      <c r="AH16" s="6"/>
    </row>
    <row r="17" spans="1:256" s="21" customFormat="1" ht="12.75" customHeight="1">
      <c r="A17" s="6"/>
      <c r="B17" s="6"/>
      <c r="C17" s="6"/>
      <c r="D17" s="13"/>
      <c r="E17" s="13"/>
      <c r="F17" s="8"/>
      <c r="G17" s="13"/>
      <c r="H17" s="13"/>
      <c r="I17" s="13"/>
      <c r="J17" s="13"/>
      <c r="K17" s="11"/>
      <c r="L17" s="13"/>
      <c r="M17" s="13"/>
      <c r="N17" s="13"/>
      <c r="O17" s="13"/>
      <c r="P17" s="9"/>
      <c r="Q17" s="23"/>
      <c r="R17" s="23"/>
      <c r="S17" s="23"/>
      <c r="T17" s="23"/>
      <c r="U17" s="23"/>
      <c r="V17" s="23"/>
      <c r="W17" s="23"/>
      <c r="X17" s="23"/>
      <c r="Y17" s="23"/>
      <c r="Z17" s="23"/>
      <c r="AA17" s="3"/>
      <c r="AB17" s="3"/>
      <c r="AC17" s="6"/>
      <c r="AD17" s="6"/>
      <c r="AE17" s="6"/>
      <c r="AF17" s="6"/>
      <c r="AG17" s="13"/>
      <c r="AH17" s="13"/>
    </row>
    <row r="18" spans="1:256" s="21" customFormat="1" ht="12.75" customHeight="1">
      <c r="A18" s="13"/>
      <c r="B18" s="13"/>
      <c r="C18" s="13"/>
      <c r="D18" s="13"/>
      <c r="E18" s="13"/>
      <c r="F18" s="8"/>
      <c r="G18" s="13"/>
      <c r="H18" s="13"/>
      <c r="I18" s="13"/>
      <c r="J18" s="13"/>
      <c r="K18" s="8"/>
      <c r="L18" s="13"/>
      <c r="M18" s="13"/>
      <c r="N18" s="13"/>
      <c r="O18" s="13"/>
      <c r="P18" s="9"/>
      <c r="Q18" s="13"/>
      <c r="R18" s="13"/>
      <c r="S18" s="13"/>
      <c r="T18" s="13"/>
      <c r="U18" s="13"/>
      <c r="V18" s="13"/>
      <c r="W18" s="13"/>
      <c r="X18" s="13"/>
      <c r="Y18" s="13"/>
      <c r="Z18" s="25"/>
      <c r="AA18" s="13"/>
      <c r="AB18" s="13"/>
      <c r="AC18" s="13"/>
      <c r="AD18" s="13"/>
      <c r="AE18" s="13"/>
      <c r="AF18" s="13"/>
      <c r="AG18" s="13"/>
      <c r="AH18" s="13"/>
    </row>
    <row r="19" spans="1:256" s="21" customFormat="1" ht="12.75" customHeight="1">
      <c r="A19" s="13"/>
      <c r="B19" s="13"/>
      <c r="C19" s="13"/>
      <c r="D19" s="13"/>
      <c r="E19" s="13"/>
      <c r="F19" s="8"/>
      <c r="G19" s="13"/>
      <c r="H19" s="13"/>
      <c r="I19" s="13"/>
      <c r="J19" s="13"/>
      <c r="K19" s="8"/>
      <c r="L19" s="13"/>
      <c r="M19" s="55" t="s">
        <v>15</v>
      </c>
      <c r="N19" s="109"/>
      <c r="O19" s="109"/>
      <c r="P19" s="109"/>
      <c r="Q19" s="109"/>
      <c r="R19" s="109"/>
      <c r="S19" s="109"/>
      <c r="T19" s="110"/>
      <c r="U19" s="13"/>
      <c r="V19" s="55" t="s">
        <v>16</v>
      </c>
      <c r="W19" s="109"/>
      <c r="X19" s="109"/>
      <c r="Y19" s="109"/>
      <c r="Z19" s="109"/>
      <c r="AA19" s="109"/>
      <c r="AB19" s="109"/>
      <c r="AC19" s="109"/>
      <c r="AD19" s="109"/>
      <c r="AE19" s="110"/>
      <c r="AF19" s="26"/>
      <c r="AG19" s="13"/>
      <c r="AH19" s="13"/>
    </row>
    <row r="20" spans="1:256" s="21" customFormat="1" ht="12.75" customHeight="1">
      <c r="A20" s="13"/>
      <c r="B20" s="13"/>
      <c r="C20" s="13"/>
      <c r="D20" s="13"/>
      <c r="E20" s="13"/>
      <c r="F20" s="8"/>
      <c r="G20" s="13"/>
      <c r="H20" s="13"/>
      <c r="I20" s="13"/>
      <c r="J20" s="13"/>
      <c r="K20" s="8"/>
      <c r="L20" s="13"/>
      <c r="M20" s="98" t="s">
        <v>17</v>
      </c>
      <c r="N20" s="88"/>
      <c r="O20" s="111" t="s">
        <v>18</v>
      </c>
      <c r="P20" s="111"/>
      <c r="Q20" s="111" t="s">
        <v>19</v>
      </c>
      <c r="R20" s="111"/>
      <c r="S20" s="111" t="s">
        <v>20</v>
      </c>
      <c r="T20" s="120"/>
      <c r="U20" s="13"/>
      <c r="V20" s="98" t="s">
        <v>21</v>
      </c>
      <c r="W20" s="88"/>
      <c r="X20" s="88" t="s">
        <v>6</v>
      </c>
      <c r="Y20" s="88"/>
      <c r="Z20" s="88" t="s">
        <v>22</v>
      </c>
      <c r="AA20" s="88"/>
      <c r="AB20" s="88" t="s">
        <v>19</v>
      </c>
      <c r="AC20" s="88"/>
      <c r="AD20" s="88" t="s">
        <v>20</v>
      </c>
      <c r="AE20" s="107"/>
      <c r="AF20" s="26"/>
      <c r="AG20" s="13"/>
      <c r="AH20" s="13"/>
    </row>
    <row r="21" spans="1:256" s="21" customFormat="1" ht="12.75" customHeight="1">
      <c r="A21" s="13"/>
      <c r="B21" s="13"/>
      <c r="C21" s="13"/>
      <c r="D21" s="13"/>
      <c r="E21" s="13"/>
      <c r="F21" s="8"/>
      <c r="G21" s="13"/>
      <c r="H21" s="13"/>
      <c r="I21" s="13"/>
      <c r="J21" s="13"/>
      <c r="K21" s="8"/>
      <c r="L21" s="13"/>
      <c r="M21" s="103" t="s">
        <v>23</v>
      </c>
      <c r="N21" s="86"/>
      <c r="O21" s="86">
        <v>3</v>
      </c>
      <c r="P21" s="86"/>
      <c r="Q21" s="104">
        <f>1/O$25*O21</f>
        <v>0.2</v>
      </c>
      <c r="R21" s="104"/>
      <c r="S21" s="105">
        <f>S$25*Q21</f>
        <v>23</v>
      </c>
      <c r="T21" s="106"/>
      <c r="U21" s="13"/>
      <c r="V21" s="102">
        <v>1550</v>
      </c>
      <c r="W21" s="87"/>
      <c r="X21" s="87">
        <v>5</v>
      </c>
      <c r="Y21" s="87"/>
      <c r="Z21" s="78">
        <f>V21*X21</f>
        <v>7750</v>
      </c>
      <c r="AA21" s="78"/>
      <c r="AB21" s="78">
        <f>Z21/Z$25</f>
        <v>0.5325362468219611</v>
      </c>
      <c r="AC21" s="78"/>
      <c r="AD21" s="92">
        <f>AB21*AD$25</f>
        <v>10.650724936439222</v>
      </c>
      <c r="AE21" s="93"/>
      <c r="AF21" s="27"/>
      <c r="AG21" s="13"/>
      <c r="AH21" s="13"/>
    </row>
    <row r="22" spans="1:256" s="21" customFormat="1" ht="12.75" customHeight="1">
      <c r="A22" s="13"/>
      <c r="B22" s="13"/>
      <c r="C22" s="13"/>
      <c r="D22" s="13"/>
      <c r="E22" s="13"/>
      <c r="F22" s="8"/>
      <c r="G22" s="13"/>
      <c r="H22" s="13"/>
      <c r="I22" s="13"/>
      <c r="J22" s="13"/>
      <c r="K22" s="8"/>
      <c r="L22" s="13"/>
      <c r="M22" s="102" t="s">
        <v>24</v>
      </c>
      <c r="N22" s="87"/>
      <c r="O22" s="87">
        <v>1</v>
      </c>
      <c r="P22" s="87"/>
      <c r="Q22" s="78">
        <f>1/O$25*O22</f>
        <v>6.6666666666666666E-2</v>
      </c>
      <c r="R22" s="78"/>
      <c r="S22" s="92">
        <f>S$25*Q22</f>
        <v>7.666666666666667</v>
      </c>
      <c r="T22" s="93"/>
      <c r="U22" s="13"/>
      <c r="V22" s="102">
        <v>620</v>
      </c>
      <c r="W22" s="87"/>
      <c r="X22" s="87">
        <v>4</v>
      </c>
      <c r="Y22" s="87"/>
      <c r="Z22" s="78">
        <f>V22*X22</f>
        <v>2480</v>
      </c>
      <c r="AA22" s="78"/>
      <c r="AB22" s="78">
        <f>Z22/Z$25</f>
        <v>0.17041159898302755</v>
      </c>
      <c r="AC22" s="78"/>
      <c r="AD22" s="92">
        <f>AB22*AD$25</f>
        <v>3.4082319796605507</v>
      </c>
      <c r="AE22" s="93"/>
      <c r="AF22" s="27"/>
      <c r="AG22" s="13"/>
      <c r="AH22" s="13"/>
      <c r="IV22" s="13"/>
    </row>
    <row r="23" spans="1:256" s="21" customFormat="1" ht="12.75" customHeight="1">
      <c r="A23" s="13"/>
      <c r="B23" s="13"/>
      <c r="C23" s="13"/>
      <c r="D23" s="13"/>
      <c r="E23" s="13"/>
      <c r="F23" s="8"/>
      <c r="G23" s="13"/>
      <c r="H23" s="13"/>
      <c r="I23" s="13"/>
      <c r="J23" s="13"/>
      <c r="K23" s="8"/>
      <c r="L23" s="13"/>
      <c r="M23" s="102" t="s">
        <v>25</v>
      </c>
      <c r="N23" s="87"/>
      <c r="O23" s="87">
        <v>1</v>
      </c>
      <c r="P23" s="87"/>
      <c r="Q23" s="78">
        <f>1/O$25*O23</f>
        <v>6.6666666666666666E-2</v>
      </c>
      <c r="R23" s="78"/>
      <c r="S23" s="92">
        <f>S$25*Q23</f>
        <v>7.666666666666667</v>
      </c>
      <c r="T23" s="93"/>
      <c r="U23" s="13"/>
      <c r="V23" s="102">
        <v>393</v>
      </c>
      <c r="W23" s="87"/>
      <c r="X23" s="87">
        <v>11</v>
      </c>
      <c r="Y23" s="87"/>
      <c r="Z23" s="78">
        <f>V23*X23</f>
        <v>4323</v>
      </c>
      <c r="AA23" s="78"/>
      <c r="AB23" s="78">
        <f>Z23/Z$25</f>
        <v>0.29705215419501135</v>
      </c>
      <c r="AC23" s="78"/>
      <c r="AD23" s="92">
        <f>AB23*AD$25</f>
        <v>5.9410430839002268</v>
      </c>
      <c r="AE23" s="93"/>
      <c r="AF23" s="27"/>
      <c r="AG23" s="13"/>
      <c r="AH23" s="13"/>
    </row>
    <row r="24" spans="1:256" s="21" customFormat="1" ht="12.75" customHeight="1">
      <c r="A24" s="13"/>
      <c r="B24" s="13"/>
      <c r="C24" s="13"/>
      <c r="D24" s="13"/>
      <c r="E24" s="13"/>
      <c r="F24" s="8"/>
      <c r="G24" s="13"/>
      <c r="H24" s="13"/>
      <c r="I24" s="13"/>
      <c r="J24" s="13"/>
      <c r="K24" s="8"/>
      <c r="L24" s="13"/>
      <c r="M24" s="99" t="s">
        <v>7</v>
      </c>
      <c r="N24" s="96"/>
      <c r="O24" s="96">
        <v>10</v>
      </c>
      <c r="P24" s="96"/>
      <c r="Q24" s="95">
        <f>1/O$25*O24</f>
        <v>0.66666666666666663</v>
      </c>
      <c r="R24" s="95"/>
      <c r="S24" s="100">
        <f>S$25*Q24</f>
        <v>76.666666666666657</v>
      </c>
      <c r="T24" s="101"/>
      <c r="U24" s="13"/>
      <c r="V24" s="102">
        <v>393</v>
      </c>
      <c r="W24" s="87"/>
      <c r="X24" s="87">
        <v>1</v>
      </c>
      <c r="Y24" s="87"/>
      <c r="Z24" s="78">
        <f>V24*X24</f>
        <v>393</v>
      </c>
      <c r="AA24" s="78"/>
      <c r="AB24" s="78">
        <f>Z24/Z$25</f>
        <v>2.7004741290455575E-2</v>
      </c>
      <c r="AC24" s="78"/>
      <c r="AD24" s="92">
        <f>AB24*AD$25</f>
        <v>0.5400948258091115</v>
      </c>
      <c r="AE24" s="93"/>
      <c r="AF24" s="27"/>
      <c r="AG24" s="13"/>
      <c r="AH24" s="13"/>
    </row>
    <row r="25" spans="1:256" s="21" customFormat="1" ht="12.75" customHeight="1">
      <c r="A25" s="13"/>
      <c r="B25" s="13"/>
      <c r="C25" s="13"/>
      <c r="D25" s="13"/>
      <c r="E25" s="13"/>
      <c r="F25" s="8"/>
      <c r="G25" s="13"/>
      <c r="H25" s="13"/>
      <c r="I25" s="13"/>
      <c r="J25" s="13"/>
      <c r="K25" s="8"/>
      <c r="L25" s="13"/>
      <c r="M25" s="94" t="s">
        <v>26</v>
      </c>
      <c r="N25" s="95"/>
      <c r="O25" s="95">
        <f>SUM(O21:P24)</f>
        <v>15</v>
      </c>
      <c r="P25" s="95"/>
      <c r="Q25" s="95">
        <f>SUM(Q21:R24)</f>
        <v>1</v>
      </c>
      <c r="R25" s="95"/>
      <c r="S25" s="96">
        <v>115</v>
      </c>
      <c r="T25" s="97"/>
      <c r="U25" s="13"/>
      <c r="V25" s="98" t="s">
        <v>26</v>
      </c>
      <c r="W25" s="88"/>
      <c r="X25" s="88"/>
      <c r="Y25" s="88"/>
      <c r="Z25" s="88">
        <f>SUM(Z21:AA23)</f>
        <v>14553</v>
      </c>
      <c r="AA25" s="88"/>
      <c r="AB25" s="88">
        <f>SUM(AB21:AC23)</f>
        <v>1</v>
      </c>
      <c r="AC25" s="88"/>
      <c r="AD25" s="89">
        <v>20</v>
      </c>
      <c r="AE25" s="90"/>
      <c r="AF25" s="28"/>
      <c r="AG25" s="13"/>
      <c r="AH25" s="13"/>
    </row>
    <row r="26" spans="1:256" s="21" customFormat="1" ht="12.75" customHeight="1">
      <c r="A26" s="13"/>
      <c r="B26" s="13"/>
      <c r="C26" s="13"/>
      <c r="D26" s="13"/>
      <c r="E26" s="13"/>
      <c r="F26" s="9"/>
      <c r="G26" s="23"/>
      <c r="H26" s="23"/>
      <c r="I26" s="23"/>
      <c r="J26" s="23"/>
      <c r="K26" s="9"/>
      <c r="L26" s="23"/>
      <c r="M26" s="29"/>
      <c r="N26" s="29"/>
      <c r="O26" s="30"/>
      <c r="P26" s="24"/>
      <c r="Q26" s="23"/>
      <c r="R26" s="23"/>
      <c r="S26" s="23"/>
      <c r="T26" s="23"/>
      <c r="U26" s="23"/>
      <c r="V26" s="23"/>
      <c r="W26" s="23"/>
      <c r="X26" s="23"/>
      <c r="Y26" s="23"/>
      <c r="Z26" s="23"/>
      <c r="AA26" s="31"/>
      <c r="AB26" s="26"/>
      <c r="AC26" s="32"/>
      <c r="AD26" s="32"/>
      <c r="AE26" s="13"/>
      <c r="AF26" s="13"/>
      <c r="AG26" s="13"/>
      <c r="AH26" s="13"/>
    </row>
    <row r="27" spans="1:256" s="21" customFormat="1" ht="12.75" customHeight="1">
      <c r="A27" s="13"/>
      <c r="B27" s="13"/>
      <c r="C27" s="13"/>
      <c r="D27" s="13"/>
      <c r="E27" s="13"/>
      <c r="F27" s="6"/>
      <c r="G27" s="6"/>
      <c r="H27" s="6"/>
      <c r="I27" s="6"/>
      <c r="J27" s="6"/>
      <c r="K27" s="6"/>
      <c r="L27" s="13"/>
      <c r="M27" s="26"/>
      <c r="N27" s="26"/>
      <c r="O27" s="26"/>
      <c r="P27" s="31"/>
      <c r="Q27" s="26"/>
      <c r="R27" s="26"/>
      <c r="S27" s="32"/>
      <c r="T27" s="32"/>
      <c r="U27" s="6"/>
      <c r="V27" s="26"/>
      <c r="W27" s="26"/>
      <c r="X27" s="26"/>
      <c r="Y27" s="26"/>
      <c r="Z27" s="26"/>
      <c r="AA27" s="26"/>
      <c r="AB27" s="26"/>
      <c r="AC27" s="32"/>
      <c r="AD27" s="32"/>
      <c r="AE27" s="13"/>
      <c r="AF27" s="13"/>
      <c r="AG27" s="13"/>
      <c r="AH27" s="13"/>
    </row>
    <row r="28" spans="1:256" s="21" customFormat="1" ht="12.75" customHeight="1">
      <c r="A28" s="13"/>
      <c r="B28" s="13"/>
      <c r="C28" s="13"/>
      <c r="D28" s="13"/>
      <c r="E28" s="13"/>
      <c r="F28" s="13"/>
      <c r="G28" s="13"/>
      <c r="H28" s="13"/>
      <c r="I28" s="55" t="s">
        <v>27</v>
      </c>
      <c r="J28" s="91"/>
      <c r="K28" s="91"/>
      <c r="L28" s="91"/>
      <c r="M28" s="91"/>
      <c r="N28" s="91"/>
      <c r="O28" s="91"/>
      <c r="P28" s="91"/>
      <c r="Q28" s="91"/>
      <c r="R28" s="91"/>
      <c r="S28" s="91"/>
      <c r="T28" s="91"/>
      <c r="U28" s="91"/>
      <c r="V28" s="56"/>
      <c r="W28" s="57"/>
      <c r="X28" s="13"/>
      <c r="Y28" s="13"/>
      <c r="Z28" s="13"/>
      <c r="AA28" s="13"/>
      <c r="AB28" s="13"/>
      <c r="AC28" s="13"/>
      <c r="AD28" s="13"/>
      <c r="AE28" s="13"/>
      <c r="AF28" s="13"/>
      <c r="AG28" s="13"/>
      <c r="AH28" s="33"/>
      <c r="AI28" s="34"/>
      <c r="AJ28" s="34"/>
    </row>
    <row r="29" spans="1:256" s="21" customFormat="1" ht="12.75" customHeight="1">
      <c r="A29" s="13"/>
      <c r="B29" s="13"/>
      <c r="C29" s="13"/>
      <c r="D29" s="13"/>
      <c r="E29" s="33"/>
      <c r="F29" s="10"/>
      <c r="G29" s="10"/>
      <c r="H29" s="10"/>
      <c r="I29" s="10"/>
      <c r="J29" s="10"/>
      <c r="K29" s="10"/>
      <c r="L29" s="10"/>
      <c r="M29" s="10"/>
      <c r="N29" s="10"/>
      <c r="O29" s="10"/>
      <c r="P29" s="7"/>
      <c r="Q29" s="10"/>
      <c r="R29" s="13"/>
      <c r="S29" s="13"/>
      <c r="T29" s="13"/>
      <c r="U29" s="13"/>
      <c r="V29" s="13"/>
      <c r="W29" s="13"/>
      <c r="X29" s="13"/>
      <c r="Y29" s="13"/>
      <c r="Z29" s="13"/>
      <c r="AA29" s="13"/>
      <c r="AB29" s="13"/>
      <c r="AC29" s="13"/>
      <c r="AD29" s="13"/>
      <c r="AE29" s="13"/>
      <c r="AF29" s="13"/>
      <c r="AG29" s="13"/>
      <c r="AH29" s="33"/>
    </row>
    <row r="30" spans="1:256" s="21" customFormat="1" ht="12.75" customHeight="1">
      <c r="A30" s="13"/>
      <c r="B30" s="13"/>
      <c r="C30" s="13"/>
      <c r="D30" s="13"/>
      <c r="E30" s="13"/>
      <c r="F30" s="13"/>
      <c r="G30" s="13"/>
      <c r="H30" s="13"/>
      <c r="I30" s="55" t="s">
        <v>28</v>
      </c>
      <c r="J30" s="91"/>
      <c r="K30" s="91"/>
      <c r="L30" s="91"/>
      <c r="M30" s="91"/>
      <c r="N30" s="91"/>
      <c r="O30" s="91"/>
      <c r="P30" s="91"/>
      <c r="Q30" s="91"/>
      <c r="R30" s="91"/>
      <c r="S30" s="91"/>
      <c r="T30" s="91"/>
      <c r="U30" s="91"/>
      <c r="V30" s="56"/>
      <c r="W30" s="57"/>
      <c r="X30" s="13"/>
      <c r="Y30" s="13"/>
      <c r="Z30" s="13"/>
      <c r="AA30" s="13"/>
      <c r="AB30" s="13"/>
      <c r="AC30" s="13"/>
      <c r="AD30" s="13"/>
      <c r="AE30" s="13"/>
      <c r="AF30" s="13"/>
      <c r="AG30" s="13"/>
      <c r="AH30" s="13"/>
    </row>
    <row r="31" spans="1:256" s="21" customFormat="1" ht="12.75" customHeight="1">
      <c r="A31" s="13"/>
      <c r="B31" s="13"/>
      <c r="C31" s="13"/>
      <c r="D31" s="13"/>
      <c r="E31" s="1"/>
      <c r="F31" s="1"/>
      <c r="G31" s="1"/>
      <c r="H31" s="1"/>
      <c r="I31" s="4"/>
      <c r="J31" s="1"/>
      <c r="K31" s="1"/>
      <c r="L31" s="1"/>
      <c r="M31" s="1"/>
      <c r="N31" s="1"/>
      <c r="O31" s="1"/>
      <c r="P31" s="1"/>
      <c r="Q31" s="13"/>
      <c r="R31" s="13"/>
      <c r="S31" s="13"/>
      <c r="T31" s="1"/>
      <c r="U31" s="1"/>
      <c r="V31" s="13"/>
      <c r="W31" s="13"/>
      <c r="X31" s="4"/>
      <c r="Y31" s="1"/>
      <c r="Z31" s="13"/>
      <c r="AA31" s="13"/>
      <c r="AB31" s="13"/>
      <c r="AC31" s="13"/>
      <c r="AD31" s="13"/>
      <c r="AE31" s="13"/>
      <c r="AF31" s="13"/>
      <c r="AG31" s="13"/>
      <c r="AH31" s="13"/>
    </row>
    <row r="32" spans="1:256" s="21" customFormat="1" ht="12.75" customHeight="1">
      <c r="A32" s="13"/>
      <c r="B32" s="13"/>
      <c r="C32" s="13"/>
      <c r="D32" s="13"/>
      <c r="E32" s="55" t="s">
        <v>29</v>
      </c>
      <c r="F32" s="56"/>
      <c r="G32" s="56"/>
      <c r="H32" s="56"/>
      <c r="I32" s="56"/>
      <c r="J32" s="56"/>
      <c r="K32" s="57"/>
      <c r="L32" s="1"/>
      <c r="M32" s="1"/>
      <c r="N32" s="13"/>
      <c r="O32" s="1"/>
      <c r="P32" s="1"/>
      <c r="Q32" s="13"/>
      <c r="R32" s="13"/>
      <c r="S32" s="13"/>
      <c r="T32" s="55" t="s">
        <v>30</v>
      </c>
      <c r="U32" s="56"/>
      <c r="V32" s="56"/>
      <c r="W32" s="56"/>
      <c r="X32" s="56"/>
      <c r="Y32" s="56"/>
      <c r="Z32" s="57"/>
      <c r="AA32" s="13"/>
      <c r="AB32" s="13"/>
      <c r="AC32" s="13"/>
      <c r="AD32" s="13"/>
      <c r="AE32" s="13"/>
      <c r="AF32" s="13"/>
      <c r="AG32" s="13"/>
      <c r="AH32" s="13"/>
    </row>
    <row r="33" spans="1:34" s="21" customFormat="1" ht="12.75" customHeight="1">
      <c r="A33" s="13"/>
      <c r="B33" s="13"/>
      <c r="C33" s="13"/>
      <c r="D33" s="13"/>
      <c r="E33" s="1"/>
      <c r="F33" s="1"/>
      <c r="G33" s="1"/>
      <c r="H33" s="1"/>
      <c r="I33" s="5"/>
      <c r="J33" s="1"/>
      <c r="K33" s="1"/>
      <c r="L33" s="1"/>
      <c r="M33" s="1"/>
      <c r="N33" s="13"/>
      <c r="O33" s="1"/>
      <c r="P33" s="1"/>
      <c r="Q33" s="13"/>
      <c r="R33" s="13"/>
      <c r="S33" s="13"/>
      <c r="T33" s="1"/>
      <c r="U33" s="1"/>
      <c r="V33" s="1"/>
      <c r="W33" s="1"/>
      <c r="X33" s="5"/>
      <c r="Y33" s="1"/>
      <c r="Z33" s="1"/>
      <c r="AA33" s="13"/>
      <c r="AB33" s="13"/>
      <c r="AC33" s="13"/>
      <c r="AD33" s="13"/>
      <c r="AE33" s="13"/>
      <c r="AF33" s="13"/>
      <c r="AG33" s="13"/>
      <c r="AH33" s="13"/>
    </row>
    <row r="34" spans="1:34" s="21" customFormat="1" ht="12.75" customHeight="1">
      <c r="A34" s="13"/>
      <c r="B34" s="13"/>
      <c r="C34" s="64" t="s">
        <v>31</v>
      </c>
      <c r="D34" s="84"/>
      <c r="E34" s="84"/>
      <c r="F34" s="84"/>
      <c r="G34" s="84"/>
      <c r="H34" s="84"/>
      <c r="I34" s="84"/>
      <c r="J34" s="84"/>
      <c r="K34" s="84"/>
      <c r="L34" s="84"/>
      <c r="M34" s="84"/>
      <c r="N34" s="85"/>
      <c r="O34" s="1"/>
      <c r="P34" s="13"/>
      <c r="Q34" s="64" t="s">
        <v>32</v>
      </c>
      <c r="R34" s="67"/>
      <c r="S34" s="67"/>
      <c r="T34" s="67"/>
      <c r="U34" s="67"/>
      <c r="V34" s="67"/>
      <c r="W34" s="67"/>
      <c r="X34" s="67"/>
      <c r="Y34" s="67"/>
      <c r="Z34" s="67"/>
      <c r="AA34" s="67"/>
      <c r="AB34" s="68"/>
      <c r="AC34" s="13"/>
      <c r="AD34" s="13"/>
      <c r="AE34" s="13"/>
      <c r="AF34" s="13"/>
      <c r="AG34" s="13"/>
      <c r="AH34" s="13"/>
    </row>
    <row r="35" spans="1:34" s="21" customFormat="1" ht="12.75" customHeight="1">
      <c r="A35" s="13"/>
      <c r="B35" s="13"/>
      <c r="C35" s="11" t="s">
        <v>33</v>
      </c>
      <c r="D35" s="35"/>
      <c r="E35" s="35"/>
      <c r="F35" s="35"/>
      <c r="G35" s="36"/>
      <c r="H35" s="36"/>
      <c r="I35" s="36"/>
      <c r="J35" s="36"/>
      <c r="K35" s="36"/>
      <c r="L35" s="86">
        <v>0.5</v>
      </c>
      <c r="M35" s="70"/>
      <c r="N35" s="71"/>
      <c r="O35" s="13"/>
      <c r="P35" s="13"/>
      <c r="Q35" s="8" t="s">
        <v>34</v>
      </c>
      <c r="R35" s="37"/>
      <c r="S35" s="37"/>
      <c r="T35" s="37"/>
      <c r="U35" s="13"/>
      <c r="V35" s="13"/>
      <c r="W35" s="13"/>
      <c r="X35" s="13"/>
      <c r="Y35" s="13"/>
      <c r="Z35" s="86">
        <v>2500</v>
      </c>
      <c r="AA35" s="70"/>
      <c r="AB35" s="71"/>
      <c r="AC35" s="13"/>
      <c r="AD35" s="13"/>
      <c r="AE35" s="13"/>
      <c r="AF35" s="13"/>
      <c r="AG35" s="13"/>
      <c r="AH35" s="13"/>
    </row>
    <row r="36" spans="1:34" s="21" customFormat="1" ht="12.75" customHeight="1">
      <c r="A36" s="13"/>
      <c r="B36" s="13"/>
      <c r="C36" s="8" t="s">
        <v>35</v>
      </c>
      <c r="D36" s="37"/>
      <c r="E36" s="37"/>
      <c r="F36" s="37"/>
      <c r="G36" s="6"/>
      <c r="H36" s="6"/>
      <c r="I36" s="6"/>
      <c r="J36" s="6"/>
      <c r="K36" s="6"/>
      <c r="L36" s="87">
        <v>0.02</v>
      </c>
      <c r="M36" s="73"/>
      <c r="N36" s="74"/>
      <c r="O36" s="13"/>
      <c r="P36" s="13"/>
      <c r="Q36" s="8" t="s">
        <v>35</v>
      </c>
      <c r="R36" s="37"/>
      <c r="S36" s="37"/>
      <c r="T36" s="37"/>
      <c r="U36" s="13"/>
      <c r="V36" s="13"/>
      <c r="W36" s="13"/>
      <c r="X36" s="13"/>
      <c r="Y36" s="13"/>
      <c r="Z36" s="87">
        <v>500</v>
      </c>
      <c r="AA36" s="73"/>
      <c r="AB36" s="74"/>
      <c r="AC36" s="13"/>
      <c r="AD36" s="13"/>
      <c r="AE36" s="13"/>
      <c r="AF36" s="13"/>
      <c r="AG36" s="13"/>
      <c r="AH36" s="13"/>
    </row>
    <row r="37" spans="1:34" s="21" customFormat="1" ht="12.75" customHeight="1">
      <c r="A37" s="13"/>
      <c r="B37" s="13"/>
      <c r="C37" s="9" t="s">
        <v>36</v>
      </c>
      <c r="D37" s="38"/>
      <c r="E37" s="38"/>
      <c r="F37" s="38"/>
      <c r="G37" s="23"/>
      <c r="H37" s="23"/>
      <c r="I37" s="23"/>
      <c r="J37" s="23"/>
      <c r="K37" s="23"/>
      <c r="L37" s="75">
        <v>0.95</v>
      </c>
      <c r="M37" s="76"/>
      <c r="N37" s="77"/>
      <c r="O37" s="13"/>
      <c r="P37" s="13"/>
      <c r="Q37" s="8" t="s">
        <v>36</v>
      </c>
      <c r="R37" s="37"/>
      <c r="S37" s="37"/>
      <c r="T37" s="37"/>
      <c r="U37" s="13"/>
      <c r="V37" s="13"/>
      <c r="W37" s="13"/>
      <c r="X37" s="13"/>
      <c r="Y37" s="13"/>
      <c r="Z37" s="75">
        <v>0.9</v>
      </c>
      <c r="AA37" s="76"/>
      <c r="AB37" s="77"/>
      <c r="AC37" s="13"/>
      <c r="AD37" s="13"/>
      <c r="AE37" s="13"/>
      <c r="AF37" s="13"/>
      <c r="AG37" s="13"/>
      <c r="AH37" s="13"/>
    </row>
    <row r="38" spans="1:34" s="21" customFormat="1" ht="12.75" customHeight="1">
      <c r="A38" s="13"/>
      <c r="B38" s="13"/>
      <c r="C38" s="8" t="s">
        <v>37</v>
      </c>
      <c r="D38" s="6"/>
      <c r="E38" s="6"/>
      <c r="F38" s="6"/>
      <c r="G38" s="13"/>
      <c r="H38" s="13"/>
      <c r="I38" s="13"/>
      <c r="J38" s="13"/>
      <c r="K38" s="13"/>
      <c r="L38" s="78">
        <f>NORMSINV((1-L37)/2)</f>
        <v>-1.9599639845400536</v>
      </c>
      <c r="M38" s="79"/>
      <c r="N38" s="80"/>
      <c r="O38" s="13"/>
      <c r="P38" s="13"/>
      <c r="Q38" s="11" t="s">
        <v>37</v>
      </c>
      <c r="R38" s="36"/>
      <c r="S38" s="36"/>
      <c r="T38" s="36"/>
      <c r="U38" s="36"/>
      <c r="V38" s="36"/>
      <c r="W38" s="36"/>
      <c r="X38" s="36"/>
      <c r="Y38" s="36"/>
      <c r="Z38" s="81">
        <f>NORMSINV((1-Z37)/2)</f>
        <v>-1.6448536269514726</v>
      </c>
      <c r="AA38" s="49"/>
      <c r="AB38" s="50"/>
      <c r="AC38" s="13"/>
      <c r="AD38" s="13"/>
      <c r="AE38" s="13"/>
      <c r="AF38" s="13"/>
      <c r="AG38" s="13"/>
      <c r="AH38" s="13"/>
    </row>
    <row r="39" spans="1:34" s="21" customFormat="1" ht="12.75" customHeight="1">
      <c r="A39" s="13"/>
      <c r="B39" s="13"/>
      <c r="C39" s="8" t="s">
        <v>38</v>
      </c>
      <c r="D39" s="6"/>
      <c r="E39" s="6"/>
      <c r="F39" s="6"/>
      <c r="G39" s="13"/>
      <c r="H39" s="13"/>
      <c r="I39" s="13"/>
      <c r="J39" s="13"/>
      <c r="K39" s="13"/>
      <c r="L39" s="78">
        <f>(L38^2*L35*(1-L35))/L36^2</f>
        <v>2400.911762933827</v>
      </c>
      <c r="M39" s="79"/>
      <c r="N39" s="80"/>
      <c r="O39" s="13"/>
      <c r="P39" s="13"/>
      <c r="Q39" s="8" t="s">
        <v>38</v>
      </c>
      <c r="R39" s="6"/>
      <c r="S39" s="6"/>
      <c r="T39" s="6"/>
      <c r="U39" s="6"/>
      <c r="V39" s="6"/>
      <c r="W39" s="6"/>
      <c r="X39" s="6"/>
      <c r="Y39" s="6"/>
      <c r="Z39" s="82">
        <f>((Z38*Z35)/Z36)^2</f>
        <v>67.63858635238536</v>
      </c>
      <c r="AA39" s="83"/>
      <c r="AB39" s="80"/>
      <c r="AC39" s="13"/>
      <c r="AD39" s="13"/>
      <c r="AE39" s="13"/>
      <c r="AF39" s="13"/>
      <c r="AG39" s="13"/>
      <c r="AH39" s="13"/>
    </row>
    <row r="40" spans="1:34" s="21" customFormat="1" ht="12.75" customHeight="1">
      <c r="A40" s="13"/>
      <c r="B40" s="13"/>
      <c r="C40" s="9" t="s">
        <v>39</v>
      </c>
      <c r="D40" s="38"/>
      <c r="E40" s="38"/>
      <c r="F40" s="38"/>
      <c r="G40" s="13"/>
      <c r="H40" s="13"/>
      <c r="I40" s="13"/>
      <c r="J40" s="13"/>
      <c r="K40" s="13"/>
      <c r="L40" s="58">
        <f>ROUNDUP(L39,0)</f>
        <v>2401</v>
      </c>
      <c r="M40" s="59"/>
      <c r="N40" s="60"/>
      <c r="O40" s="13"/>
      <c r="P40" s="13"/>
      <c r="Q40" s="9" t="s">
        <v>39</v>
      </c>
      <c r="R40" s="38"/>
      <c r="S40" s="38"/>
      <c r="T40" s="38"/>
      <c r="U40" s="23"/>
      <c r="V40" s="23"/>
      <c r="W40" s="23"/>
      <c r="X40" s="23"/>
      <c r="Y40" s="23"/>
      <c r="Z40" s="61">
        <f>ROUNDUP(Z39,0)</f>
        <v>68</v>
      </c>
      <c r="AA40" s="62"/>
      <c r="AB40" s="63"/>
      <c r="AC40" s="13"/>
      <c r="AD40" s="13"/>
      <c r="AE40" s="13"/>
      <c r="AF40" s="13"/>
      <c r="AG40" s="13"/>
      <c r="AH40" s="13"/>
    </row>
    <row r="41" spans="1:34" s="21" customFormat="1" ht="12.75" customHeight="1">
      <c r="A41" s="13"/>
      <c r="B41" s="13"/>
      <c r="C41" s="64" t="s">
        <v>40</v>
      </c>
      <c r="D41" s="65"/>
      <c r="E41" s="65"/>
      <c r="F41" s="65"/>
      <c r="G41" s="65"/>
      <c r="H41" s="65"/>
      <c r="I41" s="65"/>
      <c r="J41" s="65"/>
      <c r="K41" s="65"/>
      <c r="L41" s="65"/>
      <c r="M41" s="65"/>
      <c r="N41" s="66"/>
      <c r="O41" s="13"/>
      <c r="P41" s="13"/>
      <c r="Q41" s="64" t="s">
        <v>40</v>
      </c>
      <c r="R41" s="67"/>
      <c r="S41" s="67"/>
      <c r="T41" s="67"/>
      <c r="U41" s="67"/>
      <c r="V41" s="67"/>
      <c r="W41" s="67"/>
      <c r="X41" s="67"/>
      <c r="Y41" s="67"/>
      <c r="Z41" s="67"/>
      <c r="AA41" s="67"/>
      <c r="AB41" s="68"/>
      <c r="AC41" s="13"/>
      <c r="AD41" s="13"/>
      <c r="AE41" s="13"/>
      <c r="AF41" s="13"/>
      <c r="AG41" s="13"/>
      <c r="AH41" s="13"/>
    </row>
    <row r="42" spans="1:34" s="21" customFormat="1" ht="12.75" customHeight="1">
      <c r="A42" s="13"/>
      <c r="B42" s="13"/>
      <c r="C42" s="39" t="s">
        <v>41</v>
      </c>
      <c r="D42" s="40"/>
      <c r="E42" s="40"/>
      <c r="F42" s="40"/>
      <c r="G42" s="36"/>
      <c r="H42" s="36"/>
      <c r="I42" s="36"/>
      <c r="J42" s="36"/>
      <c r="K42" s="36"/>
      <c r="L42" s="69">
        <v>500</v>
      </c>
      <c r="M42" s="70"/>
      <c r="N42" s="71"/>
      <c r="O42" s="13"/>
      <c r="P42" s="13"/>
      <c r="Q42" s="41" t="s">
        <v>41</v>
      </c>
      <c r="R42" s="42"/>
      <c r="S42" s="42"/>
      <c r="T42" s="42"/>
      <c r="U42" s="6"/>
      <c r="V42" s="6"/>
      <c r="W42" s="6"/>
      <c r="X42" s="6"/>
      <c r="Y42" s="6"/>
      <c r="Z42" s="72">
        <v>500</v>
      </c>
      <c r="AA42" s="73"/>
      <c r="AB42" s="74"/>
      <c r="AC42" s="13"/>
      <c r="AD42" s="13"/>
      <c r="AE42" s="13"/>
      <c r="AF42" s="13"/>
      <c r="AG42" s="13"/>
      <c r="AH42" s="13"/>
    </row>
    <row r="43" spans="1:34" s="21" customFormat="1" ht="12.75" hidden="1" customHeight="1">
      <c r="A43" s="13"/>
      <c r="B43" s="13"/>
      <c r="C43" s="11" t="s">
        <v>42</v>
      </c>
      <c r="D43" s="36"/>
      <c r="E43" s="36"/>
      <c r="F43" s="36"/>
      <c r="G43" s="36"/>
      <c r="H43" s="36"/>
      <c r="I43" s="36"/>
      <c r="J43" s="36"/>
      <c r="K43" s="36"/>
      <c r="L43" s="48">
        <f>(L39*L42)/(L39+L42-1)</f>
        <v>413.96289942712531</v>
      </c>
      <c r="M43" s="49"/>
      <c r="N43" s="50"/>
      <c r="O43" s="13"/>
      <c r="P43" s="13"/>
      <c r="Q43" s="11" t="s">
        <v>42</v>
      </c>
      <c r="R43" s="36"/>
      <c r="S43" s="36"/>
      <c r="T43" s="36"/>
      <c r="U43" s="36"/>
      <c r="V43" s="36"/>
      <c r="W43" s="36"/>
      <c r="X43" s="36"/>
      <c r="Y43" s="36"/>
      <c r="Z43" s="51">
        <f>(Z39*Z42)/(Z39+Z42-1)</f>
        <v>59.684063159018422</v>
      </c>
      <c r="AA43" s="49"/>
      <c r="AB43" s="50"/>
      <c r="AC43" s="13"/>
      <c r="AD43" s="13"/>
      <c r="AE43" s="13"/>
      <c r="AF43" s="13"/>
      <c r="AG43" s="13"/>
      <c r="AH43" s="13"/>
    </row>
    <row r="44" spans="1:34" s="21" customFormat="1" ht="12.75" customHeight="1">
      <c r="A44" s="13"/>
      <c r="B44" s="13"/>
      <c r="C44" s="45" t="s">
        <v>39</v>
      </c>
      <c r="D44" s="46"/>
      <c r="E44" s="46"/>
      <c r="F44" s="46"/>
      <c r="G44" s="47"/>
      <c r="H44" s="47"/>
      <c r="I44" s="47"/>
      <c r="J44" s="47"/>
      <c r="K44" s="47"/>
      <c r="L44" s="52">
        <f>ROUNDUP(L43,0)</f>
        <v>414</v>
      </c>
      <c r="M44" s="52"/>
      <c r="N44" s="53"/>
      <c r="O44" s="13"/>
      <c r="P44" s="13"/>
      <c r="Q44" s="45" t="s">
        <v>39</v>
      </c>
      <c r="R44" s="46"/>
      <c r="S44" s="46"/>
      <c r="T44" s="46"/>
      <c r="U44" s="47"/>
      <c r="V44" s="47"/>
      <c r="W44" s="47"/>
      <c r="X44" s="47"/>
      <c r="Y44" s="47"/>
      <c r="Z44" s="54">
        <f>ROUNDUP(Z43,0)</f>
        <v>60</v>
      </c>
      <c r="AA44" s="52"/>
      <c r="AB44" s="53"/>
      <c r="AC44" s="13"/>
      <c r="AD44" s="13"/>
      <c r="AE44" s="13"/>
      <c r="AF44" s="13"/>
      <c r="AG44" s="13"/>
      <c r="AH44" s="13"/>
    </row>
    <row r="45" spans="1:34" s="21" customFormat="1" ht="12.75" customHeight="1">
      <c r="A45" s="13"/>
      <c r="B45" s="13"/>
      <c r="C45" s="13"/>
      <c r="D45" s="13"/>
      <c r="E45" s="13"/>
      <c r="F45" s="13"/>
      <c r="G45" s="13"/>
      <c r="H45" s="13"/>
      <c r="I45" s="24"/>
      <c r="J45" s="23"/>
      <c r="K45" s="23"/>
      <c r="L45" s="23"/>
      <c r="M45" s="23"/>
      <c r="N45" s="23"/>
      <c r="O45" s="23"/>
      <c r="P45" s="23"/>
      <c r="Q45" s="23"/>
      <c r="R45" s="23"/>
      <c r="S45" s="23"/>
      <c r="T45" s="23"/>
      <c r="U45" s="23"/>
      <c r="V45" s="23"/>
      <c r="W45" s="43"/>
      <c r="X45" s="13"/>
      <c r="Y45" s="13"/>
      <c r="Z45" s="13"/>
      <c r="AA45" s="13"/>
      <c r="AB45" s="13"/>
      <c r="AC45" s="13"/>
      <c r="AD45" s="13"/>
      <c r="AE45" s="13"/>
      <c r="AF45" s="13"/>
      <c r="AG45" s="13"/>
      <c r="AH45" s="13"/>
    </row>
    <row r="46" spans="1:34" s="21" customFormat="1" ht="12.75" customHeight="1">
      <c r="A46" s="1"/>
      <c r="B46" s="1"/>
      <c r="C46" s="1"/>
      <c r="D46" s="1"/>
      <c r="E46" s="1"/>
      <c r="F46" s="1"/>
      <c r="G46" s="1"/>
      <c r="H46" s="1"/>
      <c r="I46" s="1"/>
      <c r="J46" s="1"/>
      <c r="K46" s="1"/>
      <c r="L46" s="1"/>
      <c r="M46" s="1"/>
      <c r="N46" s="1"/>
      <c r="O46" s="1"/>
      <c r="P46" s="4"/>
      <c r="Q46" s="1"/>
      <c r="R46" s="1"/>
      <c r="S46" s="1"/>
      <c r="T46" s="1"/>
      <c r="U46" s="1"/>
      <c r="V46" s="1"/>
      <c r="W46" s="1"/>
      <c r="X46" s="1"/>
      <c r="Y46" s="1"/>
      <c r="Z46" s="1"/>
      <c r="AA46" s="1"/>
      <c r="AB46" s="1"/>
      <c r="AC46" s="1"/>
      <c r="AD46" s="1"/>
      <c r="AE46" s="1"/>
      <c r="AF46" s="1"/>
      <c r="AG46" s="13"/>
      <c r="AH46" s="13"/>
    </row>
    <row r="47" spans="1:34" s="21" customFormat="1" ht="12.75" customHeight="1">
      <c r="A47" s="13"/>
      <c r="B47" s="13"/>
      <c r="C47" s="13"/>
      <c r="D47" s="13"/>
      <c r="E47" s="13"/>
      <c r="F47" s="13"/>
      <c r="G47" s="13"/>
      <c r="H47" s="13"/>
      <c r="I47" s="13"/>
      <c r="J47" s="13"/>
      <c r="K47" s="13"/>
      <c r="L47" s="13"/>
      <c r="M47" s="13"/>
      <c r="N47" s="55" t="s">
        <v>43</v>
      </c>
      <c r="O47" s="56"/>
      <c r="P47" s="56"/>
      <c r="Q47" s="57"/>
      <c r="R47" s="13"/>
      <c r="S47" s="13"/>
      <c r="T47" s="13"/>
      <c r="U47" s="13"/>
      <c r="V47" s="13"/>
      <c r="W47" s="13"/>
      <c r="X47" s="13"/>
      <c r="Y47" s="13"/>
      <c r="Z47" s="13"/>
      <c r="AA47" s="13"/>
      <c r="AB47" s="13"/>
      <c r="AC47" s="13"/>
      <c r="AD47" s="13"/>
      <c r="AE47" s="13"/>
      <c r="AF47" s="13"/>
      <c r="AG47" s="13"/>
      <c r="AH47" s="13"/>
    </row>
    <row r="48" spans="1:34" s="21" customFormat="1" ht="12.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4" s="21" customFormat="1" ht="12.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row>
    <row r="50" spans="1:34" s="21" customFormat="1" ht="12.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row>
    <row r="51" spans="1:34" s="21" customFormat="1" ht="12.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row>
    <row r="52" spans="1:34" s="21" customFormat="1" ht="12.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row>
    <row r="53" spans="1:34" s="21" customFormat="1" ht="12.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row>
    <row r="54" spans="1:34" s="21" customFormat="1" ht="12.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row>
    <row r="55" spans="1:34" s="21" customFormat="1" ht="12.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row>
    <row r="56" spans="1:34" s="21" customFormat="1" ht="12.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row>
    <row r="57" spans="1:34" s="21" customFormat="1" ht="12.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row>
    <row r="58" spans="1:34" s="21" customFormat="1" ht="12.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row>
    <row r="59" spans="1:34" s="21" customFormat="1" ht="12.75" customHeight="1"/>
    <row r="60" spans="1:34" s="21" customFormat="1" ht="12.75" customHeight="1"/>
    <row r="61" spans="1:34" s="21" customFormat="1" ht="12.75" customHeight="1"/>
    <row r="62" spans="1:34" s="21" customFormat="1" ht="12.75" customHeight="1"/>
    <row r="63" spans="1:34" s="21" customFormat="1" ht="12.75" customHeight="1"/>
    <row r="64" spans="1:34" s="21" customFormat="1" ht="12.75" customHeight="1"/>
    <row r="65" spans="33:33" s="21" customFormat="1" ht="12.75" customHeight="1">
      <c r="AG65" s="44"/>
    </row>
    <row r="66" spans="33:33" s="21" customFormat="1" ht="12.75" customHeight="1"/>
    <row r="67" spans="33:33" s="21" customFormat="1" ht="12.75" customHeight="1"/>
    <row r="68" spans="33:33" s="21" customFormat="1" ht="12.75" customHeight="1"/>
    <row r="69" spans="33:33" s="21" customFormat="1" ht="12.75" customHeight="1"/>
    <row r="70" spans="33:33" s="21" customFormat="1" ht="12.75" customHeight="1"/>
    <row r="71" spans="33:33" s="21" customFormat="1" ht="12.75" customHeight="1"/>
    <row r="72" spans="33:33" s="21" customFormat="1" ht="12.75" customHeight="1"/>
    <row r="73" spans="33:33" s="21" customFormat="1" ht="12.75" customHeight="1"/>
    <row r="74" spans="33:33" s="21" customFormat="1" ht="12.75" customHeight="1"/>
    <row r="75" spans="33:33" s="21" customFormat="1" ht="12.75" customHeight="1"/>
    <row r="76" spans="33:33" s="21" customFormat="1" ht="12.75" customHeight="1"/>
    <row r="77" spans="33:33" s="21" customFormat="1" ht="12.75" customHeight="1"/>
    <row r="78" spans="33:33" s="21" customFormat="1" ht="12.75" customHeight="1"/>
    <row r="79" spans="33:33" s="21" customFormat="1" ht="12.75" customHeight="1"/>
    <row r="80" spans="33:33" s="21" customFormat="1" ht="12.75" customHeight="1"/>
    <row r="81" s="21" customFormat="1" ht="12.75" customHeight="1"/>
    <row r="82" s="21" customFormat="1" ht="12.75" customHeight="1"/>
    <row r="83" s="21" customFormat="1" ht="12.75" customHeight="1"/>
    <row r="84" s="21" customFormat="1" ht="12.75" customHeight="1"/>
    <row r="85" s="21" customFormat="1" ht="12.75" customHeight="1"/>
    <row r="86" s="21" customFormat="1" ht="12.75" customHeight="1"/>
    <row r="87" s="21" customFormat="1" ht="12.75" customHeight="1"/>
    <row r="88" s="21" customFormat="1" ht="12.75" customHeight="1"/>
    <row r="89" s="21" customFormat="1" ht="12.75" customHeight="1"/>
    <row r="90" s="21" customFormat="1" ht="12.75" customHeight="1"/>
    <row r="91" s="21" customFormat="1" ht="12.75" customHeight="1"/>
    <row r="92" s="21" customFormat="1" ht="12.75" customHeight="1"/>
    <row r="93" s="21" customFormat="1" ht="12.75" customHeight="1"/>
    <row r="94" s="21" customFormat="1" ht="12.75" customHeight="1"/>
    <row r="95" s="21" customFormat="1" ht="12.75" customHeight="1"/>
    <row r="96" s="21" customFormat="1" ht="12.75" customHeight="1"/>
    <row r="97" s="21" customFormat="1" ht="12.75" customHeight="1"/>
    <row r="98" s="21" customFormat="1" ht="12.75" customHeight="1"/>
    <row r="99" s="21" customFormat="1" ht="12.75" customHeight="1"/>
    <row r="100" s="21" customFormat="1" ht="12.75" customHeight="1"/>
    <row r="101" s="21" customFormat="1" ht="12.75" customHeight="1"/>
    <row r="102" s="21" customFormat="1" ht="12.75" customHeight="1"/>
    <row r="103" s="21" customFormat="1" ht="12.75" customHeight="1"/>
    <row r="104" s="21" customFormat="1" ht="12.75" customHeight="1"/>
    <row r="105" s="21" customFormat="1" ht="12.75" customHeight="1"/>
    <row r="106" s="21" customFormat="1" ht="12.75" customHeight="1"/>
    <row r="107" s="21" customFormat="1" ht="12.75" customHeight="1"/>
    <row r="108" s="21" customFormat="1" ht="12.75" customHeight="1"/>
    <row r="109" s="21" customFormat="1" ht="12.75" customHeight="1"/>
    <row r="110" s="21" customFormat="1" ht="12.75" customHeight="1"/>
    <row r="111" s="21" customFormat="1" ht="12.75" customHeight="1"/>
    <row r="112" s="21" customFormat="1" ht="12.75" customHeight="1"/>
    <row r="113" s="21" customFormat="1" ht="12.75" customHeight="1"/>
    <row r="114" s="21" customFormat="1" ht="12.75" customHeight="1"/>
    <row r="115" s="21" customFormat="1" ht="12.75" customHeight="1"/>
    <row r="116" s="21" customFormat="1" ht="12.75" customHeight="1"/>
    <row r="117" s="21" customFormat="1" ht="12.75" customHeight="1"/>
    <row r="118" s="21" customFormat="1" ht="12.75" customHeight="1"/>
    <row r="119" s="21" customFormat="1" ht="12.75" customHeight="1"/>
    <row r="120" s="21" customFormat="1" ht="12.75" customHeight="1"/>
    <row r="121" s="21" customFormat="1" ht="12.75" customHeight="1"/>
    <row r="122" s="21" customFormat="1" ht="12.75" customHeight="1"/>
    <row r="123" s="21" customFormat="1" ht="12.75" customHeight="1"/>
    <row r="124" s="21" customFormat="1" ht="12.75" customHeight="1"/>
    <row r="125" s="21" customFormat="1" ht="12.75" customHeight="1"/>
    <row r="126" s="21" customFormat="1" ht="12.75" customHeight="1"/>
    <row r="127" s="21" customFormat="1" ht="12.75" customHeight="1"/>
    <row r="128" s="21" customFormat="1" ht="12.75" customHeight="1"/>
    <row r="129" s="21" customFormat="1" ht="12.75" customHeight="1"/>
    <row r="130" s="21" customFormat="1" ht="12.75" customHeight="1"/>
    <row r="131" s="21" customFormat="1" ht="12.75" customHeight="1"/>
    <row r="132" s="21" customFormat="1" ht="12.75" customHeight="1"/>
    <row r="133" s="21" customFormat="1" ht="12.75" customHeight="1"/>
    <row r="134" s="21" customFormat="1" ht="12.75" customHeight="1"/>
    <row r="135" s="21" customFormat="1" ht="12.75" customHeight="1"/>
    <row r="136" s="21" customFormat="1" ht="12.75" customHeight="1"/>
    <row r="137" s="21" customFormat="1" ht="12.75" customHeight="1"/>
    <row r="138" s="21" customFormat="1" ht="12.75" customHeight="1"/>
    <row r="139" s="21" customFormat="1" ht="12.75" customHeight="1"/>
    <row r="140" s="21" customFormat="1" ht="12.75" customHeight="1"/>
    <row r="141" s="21" customFormat="1" ht="12.75" customHeight="1"/>
    <row r="142" s="21" customFormat="1" ht="12.75" customHeight="1"/>
    <row r="143" s="21" customFormat="1" ht="12.75" customHeight="1"/>
    <row r="144" s="21" customFormat="1" ht="12.75" customHeight="1"/>
    <row r="145" s="21" customFormat="1" ht="12.75" customHeight="1"/>
    <row r="146" s="21" customFormat="1" ht="12.75" customHeight="1"/>
    <row r="147" s="21" customFormat="1" ht="12.75" customHeight="1"/>
    <row r="148" s="21" customFormat="1" ht="12.75" customHeight="1"/>
    <row r="149" s="21" customFormat="1" ht="12.75" customHeight="1"/>
    <row r="150" s="21" customFormat="1" ht="12.75" customHeight="1"/>
    <row r="151" s="21" customFormat="1" ht="12.75" customHeight="1"/>
    <row r="152" s="21" customFormat="1" ht="12.75" customHeight="1"/>
    <row r="153" s="21" customFormat="1" ht="12.75" customHeight="1"/>
    <row r="154" s="21" customFormat="1" ht="12.75" customHeight="1"/>
    <row r="155" s="21" customFormat="1" ht="12.75" customHeight="1"/>
    <row r="156" s="21" customFormat="1" ht="12.75" customHeight="1"/>
    <row r="157" s="21" customFormat="1" ht="12.75" customHeight="1"/>
    <row r="158" s="21" customFormat="1" ht="12.75" customHeight="1"/>
    <row r="159" s="21" customFormat="1" ht="12.75" customHeight="1"/>
    <row r="160" s="21" customFormat="1" ht="12.75" customHeight="1"/>
    <row r="161" s="21" customFormat="1" ht="12.75" customHeight="1"/>
    <row r="162" s="21" customFormat="1" ht="12.75" customHeight="1"/>
    <row r="163" s="21" customFormat="1" ht="12.75" customHeight="1"/>
    <row r="164" s="21" customFormat="1" ht="12.75" customHeight="1"/>
    <row r="165" s="21" customFormat="1" ht="12.75" customHeight="1"/>
    <row r="166" s="21" customFormat="1" ht="12.75" customHeight="1"/>
    <row r="167" s="21" customFormat="1" ht="12.75" customHeight="1"/>
    <row r="168" s="21" customFormat="1" ht="12.75" customHeight="1"/>
    <row r="169" s="21" customFormat="1" ht="12.75" customHeight="1"/>
    <row r="170" s="21" customFormat="1" ht="12.75" customHeight="1"/>
    <row r="171" s="21" customFormat="1" ht="12.75" customHeight="1"/>
    <row r="172" s="21" customFormat="1" ht="12.75" customHeight="1"/>
    <row r="173" s="21" customFormat="1" ht="12.75" customHeight="1"/>
    <row r="174" s="21" customFormat="1" ht="12.75" customHeight="1"/>
    <row r="175" s="21" customFormat="1" ht="12.75" customHeight="1"/>
    <row r="176" s="21" customFormat="1" ht="12.75" customHeight="1"/>
    <row r="177" s="21" customFormat="1" ht="12.75" customHeight="1"/>
    <row r="178" s="21" customFormat="1" ht="12.75" customHeight="1"/>
    <row r="179" s="21" customFormat="1" ht="12.75" customHeight="1"/>
    <row r="180" s="21" customFormat="1" ht="12.75" customHeight="1"/>
    <row r="181" s="21" customFormat="1" ht="12.75" customHeight="1"/>
    <row r="182" s="21" customFormat="1" ht="12.75" customHeight="1"/>
    <row r="183" s="21" customFormat="1" ht="12.75" customHeight="1"/>
    <row r="184" s="21" customFormat="1" ht="12.75" customHeight="1"/>
    <row r="185" s="21" customFormat="1" ht="12.75" customHeight="1"/>
    <row r="186" s="21" customFormat="1" ht="12.75" customHeight="1"/>
    <row r="187" s="21" customFormat="1" ht="12.75" customHeight="1"/>
    <row r="188" s="21" customFormat="1" ht="12.75" customHeight="1"/>
    <row r="189" s="21" customFormat="1" ht="12.75" customHeight="1"/>
    <row r="190" s="21" customFormat="1" ht="12.75" customHeight="1"/>
    <row r="191" s="21" customFormat="1" ht="12.75" customHeight="1"/>
    <row r="192" s="21" customFormat="1" ht="12.75" customHeight="1"/>
    <row r="193" s="21" customFormat="1" ht="12.75" customHeight="1"/>
    <row r="194" s="21" customFormat="1" ht="12.75" customHeight="1"/>
    <row r="195" s="21" customFormat="1" ht="12.75" customHeight="1"/>
    <row r="196" s="21" customFormat="1" ht="12.75" customHeight="1"/>
    <row r="197" s="21" customFormat="1" ht="12.75" customHeight="1"/>
    <row r="198" s="21" customFormat="1" ht="12.75" customHeight="1"/>
    <row r="199" s="21" customFormat="1" ht="12.75" customHeight="1"/>
    <row r="200" s="21" customFormat="1" ht="12.75" customHeight="1"/>
    <row r="201" s="21" customFormat="1" ht="12.75" customHeight="1"/>
    <row r="202" s="21" customFormat="1" ht="12.75" customHeight="1"/>
    <row r="203" s="21" customFormat="1" ht="12.75" customHeight="1"/>
    <row r="204" s="21" customFormat="1" ht="12.75" customHeight="1"/>
    <row r="205" s="21" customFormat="1" ht="12.75" customHeight="1"/>
    <row r="206" s="21" customFormat="1" ht="12.75" customHeight="1"/>
    <row r="207" s="21" customFormat="1" ht="12.75" customHeight="1"/>
    <row r="208" s="21" customFormat="1" ht="12.75" customHeight="1"/>
    <row r="209" s="21" customFormat="1" ht="12.75" customHeight="1"/>
    <row r="210" s="21" customFormat="1" ht="12.75" customHeight="1"/>
    <row r="211" s="21" customFormat="1" ht="12.75" customHeight="1"/>
    <row r="212" s="21" customFormat="1" ht="12.75" customHeight="1"/>
    <row r="213" s="21" customFormat="1" ht="12.75" customHeight="1"/>
    <row r="214" s="21" customFormat="1" ht="12.75" customHeight="1"/>
    <row r="215" s="21" customFormat="1" ht="12.75" customHeight="1"/>
    <row r="216" s="21" customFormat="1" ht="12.75" customHeight="1"/>
    <row r="217" s="21" customFormat="1" ht="12.75" customHeight="1"/>
    <row r="218" s="21" customFormat="1" ht="12.75" customHeight="1"/>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2.75" customHeight="1"/>
    <row r="229" s="21" customFormat="1" ht="12.75" customHeight="1"/>
    <row r="230" s="21" customFormat="1" ht="12.75" customHeight="1"/>
    <row r="231" s="21" customFormat="1" ht="12.75" customHeight="1"/>
    <row r="232" s="21" customFormat="1" ht="12.75" customHeight="1"/>
    <row r="233" s="21" customFormat="1" ht="12.75" customHeight="1"/>
    <row r="234" s="21" customFormat="1" ht="12.75" customHeight="1"/>
    <row r="235" s="21" customFormat="1" ht="12.75" customHeight="1"/>
    <row r="236" s="21" customFormat="1" ht="12.75" customHeight="1"/>
    <row r="237" s="21" customFormat="1" ht="12.75" customHeight="1"/>
    <row r="238" s="21" customFormat="1" ht="12.75" customHeight="1"/>
    <row r="239" s="21" customFormat="1" ht="12.75" customHeight="1"/>
    <row r="240" s="21" customFormat="1" ht="12.75" customHeight="1"/>
    <row r="241" s="21" customFormat="1" ht="12.75" customHeight="1"/>
    <row r="242" s="21" customFormat="1" ht="12.75" customHeight="1"/>
    <row r="243" s="21" customFormat="1" ht="12.75" customHeight="1"/>
    <row r="244" s="21" customFormat="1" ht="12.75" customHeight="1"/>
    <row r="245" s="21" customFormat="1" ht="12.75" customHeight="1"/>
    <row r="246" s="21" customFormat="1" ht="12.75" customHeight="1"/>
    <row r="247" s="21" customFormat="1" ht="12.75" customHeight="1"/>
    <row r="248" s="21" customFormat="1" ht="12.75" customHeight="1"/>
    <row r="249" s="21" customFormat="1" ht="12.75" customHeight="1"/>
    <row r="250" s="21" customFormat="1" ht="12.75" customHeight="1"/>
    <row r="251" s="21" customFormat="1" ht="12.75" customHeight="1"/>
    <row r="252" s="21" customFormat="1" ht="12.75" customHeight="1"/>
    <row r="253" s="21" customFormat="1" ht="12.75" customHeight="1"/>
    <row r="254" s="21" customFormat="1" ht="12.75" customHeight="1"/>
    <row r="255" s="21" customFormat="1" ht="12.75" customHeight="1"/>
    <row r="256" s="21" customFormat="1" ht="12.75" customHeight="1"/>
    <row r="257" s="21" customFormat="1" ht="12.75" customHeight="1"/>
    <row r="258" s="21" customFormat="1" ht="12.75" customHeight="1"/>
    <row r="259" s="21" customFormat="1" ht="12.75" customHeight="1"/>
    <row r="260" s="21" customFormat="1" ht="12.75" customHeight="1"/>
    <row r="261" s="21" customFormat="1" ht="12.75" customHeight="1"/>
    <row r="262" s="21" customFormat="1" ht="12.75" customHeight="1"/>
    <row r="263" s="21" customFormat="1" ht="12.75" customHeight="1"/>
    <row r="264" s="21" customFormat="1" ht="12.75" customHeight="1"/>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2.75" customHeight="1"/>
    <row r="277" s="21" customFormat="1" ht="12.75" customHeight="1"/>
    <row r="278" s="21" customFormat="1" ht="12.75" customHeight="1"/>
    <row r="279" s="21" customFormat="1" ht="12.75" customHeight="1"/>
    <row r="280" s="21" customFormat="1" ht="12.75" customHeight="1"/>
    <row r="281" s="21" customFormat="1" ht="12.75" customHeight="1"/>
    <row r="282" s="21" customFormat="1" ht="12.75" customHeight="1"/>
    <row r="283" s="21" customFormat="1" ht="12.75" customHeight="1"/>
    <row r="284" s="21" customFormat="1" ht="12.75" customHeight="1"/>
    <row r="285" s="21" customFormat="1" ht="12.75" customHeight="1"/>
    <row r="286" s="21" customFormat="1" ht="12.75" customHeight="1"/>
    <row r="287" s="21" customFormat="1" ht="12.75" customHeight="1"/>
    <row r="288" s="21" customFormat="1" ht="12.75" customHeight="1"/>
    <row r="289" s="21" customFormat="1" ht="12.75" customHeight="1"/>
    <row r="290" s="21" customFormat="1" ht="12.75" customHeight="1"/>
    <row r="291" s="21" customFormat="1" ht="12.75" customHeight="1"/>
  </sheetData>
  <mergeCells count="102">
    <mergeCell ref="H1:AA2"/>
    <mergeCell ref="A3:D3"/>
    <mergeCell ref="AE3:AH3"/>
    <mergeCell ref="A4:H4"/>
    <mergeCell ref="I4:P4"/>
    <mergeCell ref="Q4:X4"/>
    <mergeCell ref="Y4:AD4"/>
    <mergeCell ref="AE4:AH4"/>
    <mergeCell ref="A5:H5"/>
    <mergeCell ref="I5:P5"/>
    <mergeCell ref="Q5:X5"/>
    <mergeCell ref="Y5:AD5"/>
    <mergeCell ref="AE5:AH5"/>
    <mergeCell ref="N9:Q9"/>
    <mergeCell ref="AB21:AC21"/>
    <mergeCell ref="AD21:AE21"/>
    <mergeCell ref="I13:W13"/>
    <mergeCell ref="S20:T20"/>
    <mergeCell ref="V20:W20"/>
    <mergeCell ref="I11:W11"/>
    <mergeCell ref="X20:Y20"/>
    <mergeCell ref="AB22:AC22"/>
    <mergeCell ref="AD22:AE22"/>
    <mergeCell ref="Z20:AA20"/>
    <mergeCell ref="AB20:AC20"/>
    <mergeCell ref="AD20:AE20"/>
    <mergeCell ref="D16:G16"/>
    <mergeCell ref="I16:L16"/>
    <mergeCell ref="N16:Q16"/>
    <mergeCell ref="M19:T19"/>
    <mergeCell ref="V19:AE19"/>
    <mergeCell ref="X21:Y21"/>
    <mergeCell ref="Z21:AA21"/>
    <mergeCell ref="M20:N20"/>
    <mergeCell ref="O20:P20"/>
    <mergeCell ref="Q20:R20"/>
    <mergeCell ref="M22:N22"/>
    <mergeCell ref="O22:P22"/>
    <mergeCell ref="Q22:R22"/>
    <mergeCell ref="S22:T22"/>
    <mergeCell ref="V22:W22"/>
    <mergeCell ref="X22:Y22"/>
    <mergeCell ref="Z22:AA22"/>
    <mergeCell ref="M23:N23"/>
    <mergeCell ref="M21:N21"/>
    <mergeCell ref="O21:P21"/>
    <mergeCell ref="Q21:R21"/>
    <mergeCell ref="S21:T21"/>
    <mergeCell ref="V21:W21"/>
    <mergeCell ref="Z23:AA23"/>
    <mergeCell ref="O23:P23"/>
    <mergeCell ref="Q23:R23"/>
    <mergeCell ref="S23:T23"/>
    <mergeCell ref="V23:W23"/>
    <mergeCell ref="X23:Y23"/>
    <mergeCell ref="M24:N24"/>
    <mergeCell ref="O24:P24"/>
    <mergeCell ref="Q24:R24"/>
    <mergeCell ref="S24:T24"/>
    <mergeCell ref="V24:W24"/>
    <mergeCell ref="X24:Y24"/>
    <mergeCell ref="AB23:AC23"/>
    <mergeCell ref="AD23:AE23"/>
    <mergeCell ref="AB25:AC25"/>
    <mergeCell ref="AD25:AE25"/>
    <mergeCell ref="I28:W28"/>
    <mergeCell ref="I30:W30"/>
    <mergeCell ref="E32:K32"/>
    <mergeCell ref="T32:Z32"/>
    <mergeCell ref="Z24:AA24"/>
    <mergeCell ref="AB24:AC24"/>
    <mergeCell ref="AD24:AE24"/>
    <mergeCell ref="M25:N25"/>
    <mergeCell ref="O25:P25"/>
    <mergeCell ref="Q25:R25"/>
    <mergeCell ref="S25:T25"/>
    <mergeCell ref="V25:W25"/>
    <mergeCell ref="X25:Y25"/>
    <mergeCell ref="Z25:AA25"/>
    <mergeCell ref="L37:N37"/>
    <mergeCell ref="Z37:AB37"/>
    <mergeCell ref="L38:N38"/>
    <mergeCell ref="Z38:AB38"/>
    <mergeCell ref="L39:N39"/>
    <mergeCell ref="Z39:AB39"/>
    <mergeCell ref="C34:N34"/>
    <mergeCell ref="Q34:AB34"/>
    <mergeCell ref="L35:N35"/>
    <mergeCell ref="Z35:AB35"/>
    <mergeCell ref="L36:N36"/>
    <mergeCell ref="Z36:AB36"/>
    <mergeCell ref="L43:N43"/>
    <mergeCell ref="Z43:AB43"/>
    <mergeCell ref="L44:N44"/>
    <mergeCell ref="Z44:AB44"/>
    <mergeCell ref="N47:Q47"/>
    <mergeCell ref="L40:N40"/>
    <mergeCell ref="Z40:AB40"/>
    <mergeCell ref="C41:N41"/>
    <mergeCell ref="Q41:AB41"/>
    <mergeCell ref="L42:N42"/>
    <mergeCell ref="Z42:AB42"/>
  </mergeCell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Sample Size Calculator</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Game Change Ltd.</dc:creator>
  <cp:keywords/>
  <dc:description/>
  <cp:lastModifiedBy>New Macbook</cp:lastModifiedBy>
  <dcterms:created xsi:type="dcterms:W3CDTF">2011-10-26T20:39:11Z</dcterms:created>
  <dcterms:modified xsi:type="dcterms:W3CDTF">2014-10-13T18:25:51Z</dcterms:modified>
  <cp:category/>
</cp:coreProperties>
</file>